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D8C21D58-7C9F-4170-9B6A-D979791853F6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Plan studiów RM 2022" sheetId="1" r:id="rId1"/>
    <sheet name="Specjalność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100" i="1" l="1"/>
  <c r="AH101" i="1" s="1"/>
  <c r="AH87" i="1"/>
  <c r="AH73" i="1"/>
  <c r="AH38" i="1"/>
  <c r="AH23" i="1"/>
  <c r="X100" i="1"/>
  <c r="X101" i="1" s="1"/>
  <c r="X87" i="1"/>
  <c r="X73" i="1"/>
  <c r="X38" i="1"/>
  <c r="X23" i="1"/>
  <c r="O100" i="1"/>
  <c r="O101" i="1" s="1"/>
  <c r="O87" i="1"/>
  <c r="O73" i="1"/>
  <c r="O38" i="1"/>
  <c r="O23" i="1"/>
  <c r="H23" i="1" l="1"/>
  <c r="H38" i="1"/>
  <c r="H73" i="1"/>
  <c r="H100" i="1"/>
  <c r="I100" i="1"/>
  <c r="I73" i="1"/>
  <c r="I38" i="1"/>
  <c r="I23" i="1"/>
  <c r="P100" i="1"/>
  <c r="P87" i="1"/>
  <c r="P73" i="1"/>
  <c r="P23" i="1"/>
  <c r="BA100" i="1"/>
  <c r="BA87" i="1"/>
  <c r="BA73" i="1"/>
  <c r="BA23" i="1"/>
  <c r="AR100" i="1"/>
  <c r="AR87" i="1"/>
  <c r="AR73" i="1"/>
  <c r="AR23" i="1"/>
  <c r="AJ73" i="1"/>
  <c r="AI100" i="1"/>
  <c r="AI87" i="1"/>
  <c r="AI73" i="1"/>
  <c r="AI23" i="1"/>
  <c r="Y73" i="1"/>
  <c r="Y87" i="1"/>
  <c r="Y100" i="1"/>
  <c r="Y23" i="1"/>
  <c r="BA38" i="1"/>
  <c r="AR38" i="1"/>
  <c r="AI38" i="1"/>
  <c r="Y38" i="1"/>
  <c r="P38" i="1"/>
  <c r="H101" i="1" l="1"/>
  <c r="BA101" i="1"/>
  <c r="Y101" i="1"/>
  <c r="AR101" i="1"/>
  <c r="AI101" i="1"/>
  <c r="I101" i="1"/>
  <c r="P101" i="1"/>
  <c r="F100" i="1" l="1"/>
  <c r="F87" i="1"/>
  <c r="F73" i="1"/>
  <c r="F38" i="1"/>
  <c r="F23" i="1"/>
  <c r="F101" i="1" l="1"/>
  <c r="BU101" i="1"/>
  <c r="AB100" i="1"/>
  <c r="AJ87" i="1"/>
  <c r="J100" i="1"/>
  <c r="K100" i="1"/>
  <c r="L100" i="1"/>
  <c r="M100" i="1"/>
  <c r="N100" i="1"/>
  <c r="Q100" i="1"/>
  <c r="R100" i="1"/>
  <c r="J87" i="1"/>
  <c r="K87" i="1"/>
  <c r="L87" i="1"/>
  <c r="M87" i="1"/>
  <c r="N87" i="1"/>
  <c r="Q87" i="1"/>
  <c r="R87" i="1"/>
  <c r="J73" i="1"/>
  <c r="K73" i="1"/>
  <c r="L73" i="1"/>
  <c r="M73" i="1"/>
  <c r="N73" i="1"/>
  <c r="Q73" i="1"/>
  <c r="R73" i="1"/>
  <c r="J38" i="1"/>
  <c r="K38" i="1"/>
  <c r="L38" i="1"/>
  <c r="M38" i="1"/>
  <c r="N38" i="1"/>
  <c r="Q38" i="1"/>
  <c r="R38" i="1"/>
  <c r="K23" i="1"/>
  <c r="L23" i="1"/>
  <c r="M23" i="1"/>
  <c r="N23" i="1"/>
  <c r="Q23" i="1"/>
  <c r="R23" i="1"/>
  <c r="J23" i="1"/>
  <c r="E100" i="1"/>
  <c r="E87" i="1"/>
  <c r="E73" i="1"/>
  <c r="E38" i="1"/>
  <c r="E23" i="1"/>
  <c r="AG10" i="1"/>
  <c r="E101" i="1" l="1"/>
  <c r="BL73" i="1"/>
  <c r="BT73" i="1"/>
  <c r="BT87" i="1"/>
  <c r="BT100" i="1"/>
  <c r="AL100" i="1"/>
  <c r="AL73" i="1"/>
  <c r="AB73" i="1"/>
  <c r="AL38" i="1"/>
  <c r="AB38" i="1"/>
  <c r="AL23" i="1"/>
  <c r="AB23" i="1"/>
  <c r="BN100" i="1" l="1"/>
  <c r="BO100" i="1"/>
  <c r="BP100" i="1"/>
  <c r="BQ100" i="1"/>
  <c r="BR100" i="1"/>
  <c r="BS100" i="1"/>
  <c r="BM100" i="1"/>
  <c r="BF100" i="1"/>
  <c r="BG100" i="1"/>
  <c r="BH100" i="1"/>
  <c r="BI100" i="1"/>
  <c r="BJ100" i="1"/>
  <c r="BK100" i="1"/>
  <c r="BL100" i="1"/>
  <c r="BE100" i="1"/>
  <c r="AW100" i="1"/>
  <c r="AX100" i="1"/>
  <c r="AY100" i="1"/>
  <c r="AZ100" i="1"/>
  <c r="BB100" i="1"/>
  <c r="BC100" i="1"/>
  <c r="BD100" i="1"/>
  <c r="AV100" i="1"/>
  <c r="AN100" i="1"/>
  <c r="AO100" i="1"/>
  <c r="AP100" i="1"/>
  <c r="AQ100" i="1"/>
  <c r="AS100" i="1"/>
  <c r="AT100" i="1"/>
  <c r="AU100" i="1"/>
  <c r="AM100" i="1"/>
  <c r="AD100" i="1"/>
  <c r="AE100" i="1"/>
  <c r="AF100" i="1"/>
  <c r="AG100" i="1"/>
  <c r="AJ100" i="1"/>
  <c r="AK100" i="1"/>
  <c r="AC100" i="1"/>
  <c r="T100" i="1"/>
  <c r="U100" i="1"/>
  <c r="V100" i="1"/>
  <c r="W100" i="1"/>
  <c r="Z100" i="1"/>
  <c r="AA100" i="1"/>
  <c r="S100" i="1"/>
  <c r="BN87" i="1"/>
  <c r="BO87" i="1"/>
  <c r="BP87" i="1"/>
  <c r="BQ87" i="1"/>
  <c r="BR87" i="1"/>
  <c r="BS87" i="1"/>
  <c r="BM87" i="1"/>
  <c r="BF87" i="1"/>
  <c r="BG87" i="1"/>
  <c r="BH87" i="1"/>
  <c r="BI87" i="1"/>
  <c r="BJ87" i="1"/>
  <c r="BK87" i="1"/>
  <c r="BL87" i="1"/>
  <c r="BE87" i="1"/>
  <c r="AW87" i="1"/>
  <c r="AX87" i="1"/>
  <c r="AY87" i="1"/>
  <c r="AZ87" i="1"/>
  <c r="BB87" i="1"/>
  <c r="BC87" i="1"/>
  <c r="BD87" i="1"/>
  <c r="AV87" i="1"/>
  <c r="AN87" i="1"/>
  <c r="AO87" i="1"/>
  <c r="AP87" i="1"/>
  <c r="AQ87" i="1"/>
  <c r="AS87" i="1"/>
  <c r="AT87" i="1"/>
  <c r="AU87" i="1"/>
  <c r="AM87" i="1"/>
  <c r="AD87" i="1"/>
  <c r="AE87" i="1"/>
  <c r="AF87" i="1"/>
  <c r="AG87" i="1"/>
  <c r="AK87" i="1"/>
  <c r="AL87" i="1"/>
  <c r="AL101" i="1" s="1"/>
  <c r="AC87" i="1"/>
  <c r="T87" i="1"/>
  <c r="U87" i="1"/>
  <c r="V87" i="1"/>
  <c r="W87" i="1"/>
  <c r="Z87" i="1"/>
  <c r="AA87" i="1"/>
  <c r="AB87" i="1"/>
  <c r="AB101" i="1" s="1"/>
  <c r="S87" i="1"/>
  <c r="BN38" i="1"/>
  <c r="BO38" i="1"/>
  <c r="BP38" i="1"/>
  <c r="BQ38" i="1"/>
  <c r="BR38" i="1"/>
  <c r="BS38" i="1"/>
  <c r="BT38" i="1"/>
  <c r="BM38" i="1"/>
  <c r="BF38" i="1"/>
  <c r="BG38" i="1"/>
  <c r="BH38" i="1"/>
  <c r="BI38" i="1"/>
  <c r="BJ38" i="1"/>
  <c r="BK38" i="1"/>
  <c r="BL38" i="1"/>
  <c r="BE38" i="1"/>
  <c r="AW38" i="1"/>
  <c r="AX38" i="1"/>
  <c r="AY38" i="1"/>
  <c r="AZ38" i="1"/>
  <c r="BB38" i="1"/>
  <c r="BC38" i="1"/>
  <c r="BD38" i="1"/>
  <c r="AV38" i="1"/>
  <c r="AN38" i="1"/>
  <c r="AO38" i="1"/>
  <c r="AP38" i="1"/>
  <c r="AQ38" i="1"/>
  <c r="AS38" i="1"/>
  <c r="AT38" i="1"/>
  <c r="AU38" i="1"/>
  <c r="AM38" i="1"/>
  <c r="BN23" i="1"/>
  <c r="BO23" i="1"/>
  <c r="BP23" i="1"/>
  <c r="BQ23" i="1"/>
  <c r="BR23" i="1"/>
  <c r="BS23" i="1"/>
  <c r="BT23" i="1"/>
  <c r="BM23" i="1"/>
  <c r="BF23" i="1"/>
  <c r="BG23" i="1"/>
  <c r="BH23" i="1"/>
  <c r="BI23" i="1"/>
  <c r="BJ23" i="1"/>
  <c r="BK23" i="1"/>
  <c r="BL23" i="1"/>
  <c r="BE23" i="1"/>
  <c r="AW23" i="1"/>
  <c r="AX23" i="1"/>
  <c r="AY23" i="1"/>
  <c r="AZ23" i="1"/>
  <c r="BB23" i="1"/>
  <c r="BC23" i="1"/>
  <c r="BD23" i="1"/>
  <c r="AV23" i="1"/>
  <c r="BN73" i="1"/>
  <c r="BO73" i="1"/>
  <c r="BP73" i="1"/>
  <c r="BQ73" i="1"/>
  <c r="BR73" i="1"/>
  <c r="BS73" i="1"/>
  <c r="BM73" i="1"/>
  <c r="BF73" i="1"/>
  <c r="BG73" i="1"/>
  <c r="BH73" i="1"/>
  <c r="BI73" i="1"/>
  <c r="BJ73" i="1"/>
  <c r="BK73" i="1"/>
  <c r="BE73" i="1"/>
  <c r="AW73" i="1"/>
  <c r="AX73" i="1"/>
  <c r="AY73" i="1"/>
  <c r="AZ73" i="1"/>
  <c r="BB73" i="1"/>
  <c r="BC73" i="1"/>
  <c r="BD73" i="1"/>
  <c r="AV73" i="1"/>
  <c r="AN73" i="1"/>
  <c r="AO73" i="1"/>
  <c r="AP73" i="1"/>
  <c r="AQ73" i="1"/>
  <c r="AS73" i="1"/>
  <c r="AT73" i="1"/>
  <c r="AU73" i="1"/>
  <c r="AM73" i="1"/>
  <c r="AK73" i="1"/>
  <c r="AG73" i="1"/>
  <c r="AF73" i="1"/>
  <c r="AE73" i="1"/>
  <c r="AD73" i="1"/>
  <c r="AC73" i="1"/>
  <c r="AA73" i="1"/>
  <c r="Z73" i="1"/>
  <c r="W73" i="1"/>
  <c r="V73" i="1"/>
  <c r="U73" i="1"/>
  <c r="T73" i="1"/>
  <c r="S73" i="1"/>
  <c r="AK23" i="1"/>
  <c r="AJ23" i="1"/>
  <c r="AG23" i="1"/>
  <c r="AF23" i="1"/>
  <c r="AE23" i="1"/>
  <c r="AD23" i="1"/>
  <c r="AC23" i="1"/>
  <c r="AA23" i="1"/>
  <c r="Z23" i="1"/>
  <c r="W23" i="1"/>
  <c r="V23" i="1"/>
  <c r="U23" i="1"/>
  <c r="T23" i="1"/>
  <c r="S23" i="1"/>
  <c r="S38" i="1"/>
  <c r="BF101" i="1" l="1"/>
  <c r="BT101" i="1"/>
  <c r="BJ101" i="1"/>
  <c r="BS101" i="1"/>
  <c r="BG101" i="1"/>
  <c r="AY101" i="1"/>
  <c r="BI101" i="1"/>
  <c r="BC101" i="1"/>
  <c r="BE101" i="1"/>
  <c r="BB101" i="1"/>
  <c r="BK101" i="1"/>
  <c r="BM101" i="1"/>
  <c r="BO101" i="1"/>
  <c r="BL101" i="1"/>
  <c r="BP101" i="1"/>
  <c r="AZ101" i="1"/>
  <c r="AX101" i="1"/>
  <c r="BR101" i="1"/>
  <c r="BH101" i="1"/>
  <c r="BQ101" i="1"/>
  <c r="BN101" i="1"/>
  <c r="AW101" i="1"/>
  <c r="AV101" i="1"/>
  <c r="BD101" i="1"/>
  <c r="S101" i="1"/>
  <c r="AV102" i="1" l="1"/>
  <c r="BE102" i="1"/>
  <c r="BM102" i="1"/>
  <c r="BM103" i="1"/>
  <c r="BE103" i="1"/>
  <c r="AV103" i="1"/>
  <c r="BE104" i="1" l="1"/>
  <c r="AD38" i="1"/>
  <c r="AD101" i="1" s="1"/>
  <c r="AE38" i="1"/>
  <c r="AE101" i="1" s="1"/>
  <c r="AF38" i="1"/>
  <c r="AF101" i="1" s="1"/>
  <c r="AG38" i="1"/>
  <c r="AG101" i="1" s="1"/>
  <c r="AJ38" i="1"/>
  <c r="AJ101" i="1" s="1"/>
  <c r="AK38" i="1"/>
  <c r="AK101" i="1" s="1"/>
  <c r="AC38" i="1"/>
  <c r="AC101" i="1" s="1"/>
  <c r="T38" i="1"/>
  <c r="T101" i="1" s="1"/>
  <c r="U38" i="1"/>
  <c r="U101" i="1" s="1"/>
  <c r="V38" i="1"/>
  <c r="V101" i="1" s="1"/>
  <c r="W38" i="1"/>
  <c r="W101" i="1" s="1"/>
  <c r="Z38" i="1"/>
  <c r="Z101" i="1" s="1"/>
  <c r="AA38" i="1"/>
  <c r="AA101" i="1" s="1"/>
  <c r="AN23" i="1"/>
  <c r="AN101" i="1" s="1"/>
  <c r="AO23" i="1"/>
  <c r="AO101" i="1" s="1"/>
  <c r="AP23" i="1"/>
  <c r="AP101" i="1" s="1"/>
  <c r="AQ23" i="1"/>
  <c r="AQ101" i="1" s="1"/>
  <c r="AS23" i="1"/>
  <c r="AS101" i="1" s="1"/>
  <c r="AT23" i="1"/>
  <c r="AT101" i="1" s="1"/>
  <c r="AU23" i="1"/>
  <c r="AU101" i="1" s="1"/>
  <c r="AM23" i="1"/>
  <c r="AM101" i="1" s="1"/>
  <c r="AM102" i="1" l="1"/>
  <c r="S102" i="1"/>
  <c r="K101" i="1"/>
  <c r="M101" i="1"/>
  <c r="L101" i="1"/>
  <c r="N101" i="1"/>
  <c r="J101" i="1"/>
  <c r="R101" i="1"/>
  <c r="S103" i="1"/>
  <c r="Q101" i="1"/>
  <c r="AC103" i="1"/>
  <c r="AM103" i="1"/>
  <c r="AM104" i="1" s="1"/>
  <c r="R33" i="4"/>
  <c r="Q33" i="4"/>
  <c r="P33" i="4"/>
  <c r="O33" i="4"/>
  <c r="N33" i="4"/>
  <c r="M33" i="4"/>
  <c r="L33" i="4"/>
  <c r="K33" i="4"/>
  <c r="AT10" i="1"/>
  <c r="BS10" i="1" s="1"/>
  <c r="AQ10" i="1"/>
  <c r="AZ10" i="1" s="1"/>
  <c r="AJ10" i="1"/>
  <c r="AS10" i="1" s="1"/>
  <c r="BJ10" i="1" s="1"/>
  <c r="AC10" i="1"/>
  <c r="AM10" i="1" s="1"/>
  <c r="AV10" i="1" s="1"/>
  <c r="AD10" i="1"/>
  <c r="AN10" i="1" s="1"/>
  <c r="S10" i="1"/>
  <c r="T10" i="1"/>
  <c r="Z10" i="1"/>
  <c r="AE10" i="1"/>
  <c r="AO10" i="1" s="1"/>
  <c r="BG10" i="1" s="1"/>
  <c r="J104" i="1" l="1"/>
  <c r="S104" i="1"/>
  <c r="BK10" i="1"/>
  <c r="BN10" i="1"/>
  <c r="BF10" i="1"/>
  <c r="AW10" i="1"/>
  <c r="BC10" i="1"/>
  <c r="AX10" i="1"/>
  <c r="BE10" i="1"/>
  <c r="BM10" i="1"/>
  <c r="BO10" i="1"/>
  <c r="BR10" i="1"/>
  <c r="BI10" i="1"/>
  <c r="BB10" i="1"/>
  <c r="BQ10" i="1"/>
</calcChain>
</file>

<file path=xl/sharedStrings.xml><?xml version="1.0" encoding="utf-8"?>
<sst xmlns="http://schemas.openxmlformats.org/spreadsheetml/2006/main" count="344" uniqueCount="167">
  <si>
    <t>Kod przedmiotu</t>
  </si>
  <si>
    <t>Przedmiot</t>
  </si>
  <si>
    <t>Forma zaliczenia</t>
  </si>
  <si>
    <t>I ROK</t>
  </si>
  <si>
    <t>Razem</t>
  </si>
  <si>
    <t>Wykład</t>
  </si>
  <si>
    <t>Ćw. Audytoryjne</t>
  </si>
  <si>
    <t>Ćw. Warsztatowe</t>
  </si>
  <si>
    <t>Laboratoria</t>
  </si>
  <si>
    <t>Seminarium</t>
  </si>
  <si>
    <t>1 semestr</t>
  </si>
  <si>
    <t>Ćw./Konw./ Lab.</t>
  </si>
  <si>
    <t>ECTS</t>
  </si>
  <si>
    <t>2 semestr</t>
  </si>
  <si>
    <t>II ROK</t>
  </si>
  <si>
    <t>3 semestr</t>
  </si>
  <si>
    <t>4 semestr</t>
  </si>
  <si>
    <t>III ROK</t>
  </si>
  <si>
    <t>5 semestr</t>
  </si>
  <si>
    <t>6 semestr</t>
  </si>
  <si>
    <t>Grupa treści specjalnościowych</t>
  </si>
  <si>
    <t>Forma zajęć</t>
  </si>
  <si>
    <t>Razem przedmioty specjalnościowe</t>
  </si>
  <si>
    <t>Grupa treści specjalnościowych do wyboru</t>
  </si>
  <si>
    <t>Razem przedmioty specjalnościowe do wyboru</t>
  </si>
  <si>
    <t>Razem przedmioty specjalnościowe i specjalnościowe do wyboru</t>
  </si>
  <si>
    <t>Liczba godzin ogółem</t>
  </si>
  <si>
    <t>w specjalności ………………………………………….</t>
  </si>
  <si>
    <t>Student zobowiązany jest do odbycia szkolenia BHP w wymiarze …….. oraz szkolenia bibliotecznego.</t>
  </si>
  <si>
    <t>Studia kończą się uzyskaniem tytułu ……….</t>
  </si>
  <si>
    <t>Praktyka……….</t>
  </si>
  <si>
    <t>Plan studiów stacjonarnych/niestacjonarnych …….. Stopnia</t>
  </si>
  <si>
    <t>Kierunek…………..</t>
  </si>
  <si>
    <t>Specjalność: ………………….</t>
  </si>
  <si>
    <t>L.p.</t>
  </si>
  <si>
    <t>Profil………..</t>
  </si>
  <si>
    <t>realizacja od roku akademickiego …../…..</t>
  </si>
  <si>
    <t>Inne</t>
  </si>
  <si>
    <t>Profil Praktyczny</t>
  </si>
  <si>
    <t>Anatomia</t>
  </si>
  <si>
    <t>Psychologia</t>
  </si>
  <si>
    <t>Chirurgia</t>
  </si>
  <si>
    <t>Psychiatria</t>
  </si>
  <si>
    <t>Biofizyka</t>
  </si>
  <si>
    <t>Zdrowie publiczne</t>
  </si>
  <si>
    <t>A. Nauki podstawowe</t>
  </si>
  <si>
    <t>B. Nauki behawioralne i społeczne</t>
  </si>
  <si>
    <t>C. Nauki kliniczne</t>
  </si>
  <si>
    <t>D. Praktyki zawodowe</t>
  </si>
  <si>
    <t>Fizjologia z elementami fizjologii klinicznej</t>
  </si>
  <si>
    <t>Biologia i mikrobiologia</t>
  </si>
  <si>
    <t>Biochemia z elementami chemii</t>
  </si>
  <si>
    <t>Farmakologia z toksykologią</t>
  </si>
  <si>
    <t>Biostatystyka</t>
  </si>
  <si>
    <t xml:space="preserve">Patologia </t>
  </si>
  <si>
    <t>Socjologia medycyny</t>
  </si>
  <si>
    <t xml:space="preserve">Dydaktyka medyczna </t>
  </si>
  <si>
    <t>Etyka zawodu ratownika medycznego</t>
  </si>
  <si>
    <t>Prawo medyczne</t>
  </si>
  <si>
    <t>Badania naukowe w ratownictwie medycznym</t>
  </si>
  <si>
    <t>Pediatria</t>
  </si>
  <si>
    <t>Choroby wewnętrzne z elementami onkologii</t>
  </si>
  <si>
    <t>Neurologia</t>
  </si>
  <si>
    <t>Kardiologia</t>
  </si>
  <si>
    <t>Medycyna katastrof</t>
  </si>
  <si>
    <t>Farmakologia i toksykologia kliniczna</t>
  </si>
  <si>
    <t>Medycyna ratunkowa</t>
  </si>
  <si>
    <t>Medyczne czynności ratunkowe</t>
  </si>
  <si>
    <t>Procedury ratunkowe przedszpitalne</t>
  </si>
  <si>
    <t>Procedury ratunkowe wewnątrzszpitalne</t>
  </si>
  <si>
    <t>Ginekologia i położnictwo</t>
  </si>
  <si>
    <t>Ortopedia i traumatologia narządu ruchu</t>
  </si>
  <si>
    <t>Neurochirurgia</t>
  </si>
  <si>
    <t>Okulistyka</t>
  </si>
  <si>
    <t>Laryngologia</t>
  </si>
  <si>
    <t>Urologia</t>
  </si>
  <si>
    <t>Diagnostyka obrazowa i laboratoryjna</t>
  </si>
  <si>
    <t>E. Przedmioty do dyspozycji uczelni</t>
  </si>
  <si>
    <t>Badanie fizykalne</t>
  </si>
  <si>
    <t>Przedmioty w zakresie nauk klinicznych</t>
  </si>
  <si>
    <t>Praktyki zawodowe</t>
  </si>
  <si>
    <t>Ekonomia</t>
  </si>
  <si>
    <t>Zarządzanie w ochronie zdrowia</t>
  </si>
  <si>
    <t>Zajęcia sprawnościowe z elementami ratownictwa specjalistycznego (obóz terenowy)</t>
  </si>
  <si>
    <t>Informatyka i technologie informacyjne</t>
  </si>
  <si>
    <t>Razem całość studiów</t>
  </si>
  <si>
    <t>egz</t>
  </si>
  <si>
    <t>zal/o</t>
  </si>
  <si>
    <t>przedmioty behawioralne i społeczne</t>
  </si>
  <si>
    <t>przedmioty podstawowe</t>
  </si>
  <si>
    <t>seminarium</t>
  </si>
  <si>
    <t>*Przedmiot ogólnouczelniany (do wyboru)</t>
  </si>
  <si>
    <t>*Język obcy (angielski/niemiecki - do wyboru)</t>
  </si>
  <si>
    <t>Chirurgia szczękowo-twarzowa</t>
  </si>
  <si>
    <t>Wychowanie fizyczne - elementy samoobrony</t>
  </si>
  <si>
    <t>Wychowanie fizyczne - Pywanie z elementami ratownictwa wodnego</t>
  </si>
  <si>
    <t>Transplantologia i transfuzjologia</t>
  </si>
  <si>
    <t>Choroby zakaźne i tropikalne</t>
  </si>
  <si>
    <t>Podstawowe zabiegi i techniki zabiegów medycznych</t>
  </si>
  <si>
    <t>Intensywna terapia</t>
  </si>
  <si>
    <t>Medycyna Paliatywna</t>
  </si>
  <si>
    <t xml:space="preserve">Geriatria </t>
  </si>
  <si>
    <t xml:space="preserve">   </t>
  </si>
  <si>
    <t>semestr 1</t>
  </si>
  <si>
    <t>semestr 2</t>
  </si>
  <si>
    <t>semestr 3</t>
  </si>
  <si>
    <t>semestr 4</t>
  </si>
  <si>
    <t>semestr 5</t>
  </si>
  <si>
    <t>semestr 6</t>
  </si>
  <si>
    <t>cykl kształcenia</t>
  </si>
  <si>
    <t xml:space="preserve">liczba godzin w semestrze </t>
  </si>
  <si>
    <t>Medyczne czynnosci ratunkowe - laboratoria egzaminu dyplomowego</t>
  </si>
  <si>
    <t>Organizacja ratownictwa medycznego</t>
  </si>
  <si>
    <t>Leczenie  bólu</t>
  </si>
  <si>
    <t>Harmonogram studiów stacjonarnych I stopnia</t>
  </si>
  <si>
    <t>Punkty ECTS powiązane z kształtowaniem umiejetności praktycznych</t>
  </si>
  <si>
    <t>ogółem</t>
  </si>
  <si>
    <t>Kwalifikowana Pierwsza Pomoc</t>
  </si>
  <si>
    <t>Seminarium dyplomowe</t>
  </si>
  <si>
    <t>Przedmioty do dyspozycji uczelni</t>
  </si>
  <si>
    <t>zal</t>
  </si>
  <si>
    <t>PZ</t>
  </si>
  <si>
    <t>Szkolenie biblioteczne - realizowane online indywidualnie przez studenta</t>
  </si>
  <si>
    <t>Szkolenie BHP - realizowane indywidualnie przez studenta</t>
  </si>
  <si>
    <t>**zajęcia praktyczne prowadzone w oddziałach szpitalnych - minimum 10 osób, zajęcia praktyczne prowadzone w oddziale Anestezjologii i Intensywnej terapii, Bloku Operacyjnym - minimum 5 osób</t>
  </si>
  <si>
    <t>godziny razem w semestrze</t>
  </si>
  <si>
    <t>Liczba godzin w semestrze bez PZ wakacyjnych</t>
  </si>
  <si>
    <t>*Język migowy/Komunikowanie z pacjentem (do wyboru)</t>
  </si>
  <si>
    <t>*Wielokulturowość w ratownictwie medycznym/Prawa człowieka (do wyboru)</t>
  </si>
  <si>
    <t>*System bezpieczeństwa Państwa/Zarządzanie kryzysowe i współpraca podmiotów bezpieczeństwa (do wyboru)</t>
  </si>
  <si>
    <t>PZ wakacyjna - zespół ratownicta medycznego (ZRM)</t>
  </si>
  <si>
    <t>PZ wakacyjna - oddział anestezjologii i intensywnej terapii (OIOM)</t>
  </si>
  <si>
    <t>PZ wakacyjna- szpitalny oddział ratunkowy (SOR)</t>
  </si>
  <si>
    <t>PZ - oddział chirurgii</t>
  </si>
  <si>
    <t>PZ - oddział ortopedyczno-urazowy</t>
  </si>
  <si>
    <t>PZ - oddział chorób wewętrznych</t>
  </si>
  <si>
    <t>PZ - oddział neurologii</t>
  </si>
  <si>
    <t>PZ - oddział kardiologii</t>
  </si>
  <si>
    <t>PZ - oddział pediatrii</t>
  </si>
  <si>
    <t>PZ  - zespół ratownictwa medycznego</t>
  </si>
  <si>
    <t>Zdrowie publiczne - epidemiologia w ratownictwie medycznym</t>
  </si>
  <si>
    <t>*Dysponowanie w systemie PRM/System powiadamiania ratunkowego (do wyboru)</t>
  </si>
  <si>
    <t>*ćwiczenia prowadzone w Laboratorium Innowacyjnych Metod w Ratownictwie Medycznym, Centrum Symulacji Medycznej - minimum 10 osób</t>
  </si>
  <si>
    <t>ZP**</t>
  </si>
  <si>
    <r>
      <t xml:space="preserve">Kierunek </t>
    </r>
    <r>
      <rPr>
        <b/>
        <sz val="18"/>
        <rFont val="Calibri"/>
        <family val="2"/>
        <scheme val="minor"/>
      </rPr>
      <t>Ratownictwo Medyczne</t>
    </r>
  </si>
  <si>
    <t>*Stres i wypalenie zawodowe/Promocja zdrowia (do wyboru)</t>
  </si>
  <si>
    <t>liczba godzin</t>
  </si>
  <si>
    <t>zajecia terenowe</t>
  </si>
  <si>
    <t>zajęcia terenowe***</t>
  </si>
  <si>
    <t xml:space="preserve">*** zajęcia terenowe: zajęcia z wychowania fizycznego  (pływalnia) –  minimum 12 osób (nie więcej niż 15 osób), zajęcia terenowe (obóz) – max. 15 osób w grupie
</t>
  </si>
  <si>
    <t>kształcenie on line</t>
  </si>
  <si>
    <t>forma</t>
  </si>
  <si>
    <t>lektorat j. obcy</t>
  </si>
  <si>
    <t>lektorat j. obcego</t>
  </si>
  <si>
    <t>-</t>
  </si>
  <si>
    <t>w</t>
  </si>
  <si>
    <t>w, ćw</t>
  </si>
  <si>
    <t>ćw</t>
  </si>
  <si>
    <t>zajęcia z wf</t>
  </si>
  <si>
    <t>zajecia z wf</t>
  </si>
  <si>
    <t>Ćwiczenia</t>
  </si>
  <si>
    <t xml:space="preserve"> Laboratoria (CSM)*</t>
  </si>
  <si>
    <r>
      <t xml:space="preserve">realizacja od roku akademickiego </t>
    </r>
    <r>
      <rPr>
        <b/>
        <sz val="14"/>
        <rFont val="Calibri"/>
        <family val="2"/>
        <scheme val="minor"/>
      </rPr>
      <t>2024/2025</t>
    </r>
  </si>
  <si>
    <t>Cykl kształcenia 2024-2027</t>
  </si>
  <si>
    <t xml:space="preserve">PZ - szpitalny oddział ratunkowy </t>
  </si>
  <si>
    <t>Medycyna sądowa (*realizacja w sem. 5)</t>
  </si>
  <si>
    <t>Medycyna taktyczna (*realizacja w sem.6)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</si>
</sst>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22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sz val="14"/>
      <name val="Calibri"/>
      <family val="2"/>
      <scheme val="minor"/>
    </font>
    <font>
      <sz val="16"/>
      <name val="Calibri"/>
      <family val="2"/>
      <scheme val="minor"/>
    </font>
    <font>
      <i/>
      <sz val="14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4"/>
      <name val="Calibri"/>
      <family val="2"/>
      <scheme val="minor"/>
    </font>
    <font>
      <sz val="8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</fills>
  <borders count="85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 style="thick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/>
      <diagonal/>
    </border>
    <border>
      <left style="thick">
        <color indexed="64"/>
      </left>
      <right style="double">
        <color indexed="64"/>
      </right>
      <top/>
      <bottom style="thick">
        <color indexed="64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/>
      <diagonal/>
    </border>
    <border>
      <left style="double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7F7F7F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6" fillId="5" borderId="0" applyNumberFormat="0" applyBorder="0" applyAlignment="0" applyProtection="0"/>
    <xf numFmtId="0" fontId="7" fillId="6" borderId="0" applyNumberFormat="0" applyBorder="0" applyAlignment="0" applyProtection="0"/>
    <xf numFmtId="0" fontId="8" fillId="7" borderId="0" applyNumberFormat="0" applyBorder="0" applyAlignment="0" applyProtection="0"/>
    <xf numFmtId="0" fontId="9" fillId="8" borderId="74" applyNumberFormat="0" applyAlignment="0" applyProtection="0"/>
    <xf numFmtId="0" fontId="1" fillId="10" borderId="0" applyNumberFormat="0" applyBorder="0" applyAlignment="0" applyProtection="0"/>
  </cellStyleXfs>
  <cellXfs count="445">
    <xf numFmtId="0" fontId="0" fillId="0" borderId="0" xfId="0"/>
    <xf numFmtId="0" fontId="0" fillId="0" borderId="1" xfId="0" applyBorder="1" applyAlignment="1">
      <alignment horizontal="center" vertical="center" textRotation="90"/>
    </xf>
    <xf numFmtId="0" fontId="0" fillId="0" borderId="1" xfId="0" applyBorder="1"/>
    <xf numFmtId="0" fontId="0" fillId="0" borderId="3" xfId="0" applyBorder="1"/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 vertical="center" textRotation="90"/>
    </xf>
    <xf numFmtId="0" fontId="0" fillId="0" borderId="14" xfId="0" applyBorder="1" applyAlignment="1">
      <alignment horizontal="center"/>
    </xf>
    <xf numFmtId="0" fontId="0" fillId="0" borderId="4" xfId="0" applyBorder="1" applyAlignment="1">
      <alignment horizontal="center" vertical="center" textRotation="90"/>
    </xf>
    <xf numFmtId="0" fontId="0" fillId="0" borderId="13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5" xfId="0" applyBorder="1"/>
    <xf numFmtId="0" fontId="0" fillId="0" borderId="2" xfId="0" applyBorder="1"/>
    <xf numFmtId="0" fontId="0" fillId="0" borderId="14" xfId="0" applyBorder="1"/>
    <xf numFmtId="0" fontId="0" fillId="0" borderId="4" xfId="0" applyBorder="1"/>
    <xf numFmtId="0" fontId="0" fillId="0" borderId="12" xfId="0" applyBorder="1"/>
    <xf numFmtId="0" fontId="0" fillId="0" borderId="13" xfId="0" applyBorder="1"/>
    <xf numFmtId="0" fontId="0" fillId="0" borderId="11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0" xfId="0" applyBorder="1"/>
    <xf numFmtId="0" fontId="0" fillId="0" borderId="25" xfId="0" applyBorder="1"/>
    <xf numFmtId="0" fontId="0" fillId="0" borderId="26" xfId="0" applyBorder="1"/>
    <xf numFmtId="0" fontId="0" fillId="0" borderId="28" xfId="0" applyBorder="1"/>
    <xf numFmtId="0" fontId="0" fillId="0" borderId="27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9" xfId="0" applyBorder="1"/>
    <xf numFmtId="0" fontId="0" fillId="0" borderId="40" xfId="0" applyBorder="1"/>
    <xf numFmtId="0" fontId="0" fillId="0" borderId="11" xfId="0" applyBorder="1" applyAlignment="1">
      <alignment wrapText="1"/>
    </xf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51" xfId="0" applyBorder="1"/>
    <xf numFmtId="0" fontId="0" fillId="0" borderId="52" xfId="0" applyBorder="1"/>
    <xf numFmtId="0" fontId="0" fillId="0" borderId="53" xfId="0" applyBorder="1"/>
    <xf numFmtId="0" fontId="0" fillId="0" borderId="54" xfId="0" applyBorder="1"/>
    <xf numFmtId="0" fontId="0" fillId="0" borderId="56" xfId="0" applyBorder="1"/>
    <xf numFmtId="0" fontId="0" fillId="0" borderId="57" xfId="0" applyBorder="1"/>
    <xf numFmtId="0" fontId="0" fillId="0" borderId="50" xfId="0" applyBorder="1"/>
    <xf numFmtId="0" fontId="0" fillId="0" borderId="51" xfId="0" applyBorder="1" applyAlignment="1">
      <alignment horizontal="center" vertical="center" textRotation="90"/>
    </xf>
    <xf numFmtId="0" fontId="0" fillId="0" borderId="58" xfId="0" applyBorder="1" applyAlignment="1">
      <alignment horizontal="center"/>
    </xf>
    <xf numFmtId="0" fontId="0" fillId="0" borderId="58" xfId="0" applyBorder="1" applyAlignment="1">
      <alignment horizontal="center" vertical="center" textRotation="90"/>
    </xf>
    <xf numFmtId="0" fontId="0" fillId="0" borderId="60" xfId="0" applyBorder="1" applyAlignment="1">
      <alignment horizontal="center"/>
    </xf>
    <xf numFmtId="0" fontId="0" fillId="0" borderId="61" xfId="0" applyBorder="1"/>
    <xf numFmtId="0" fontId="0" fillId="0" borderId="58" xfId="0" applyBorder="1"/>
    <xf numFmtId="0" fontId="0" fillId="0" borderId="60" xfId="0" applyBorder="1"/>
    <xf numFmtId="0" fontId="0" fillId="0" borderId="62" xfId="0" applyBorder="1"/>
    <xf numFmtId="0" fontId="0" fillId="0" borderId="63" xfId="0" applyBorder="1"/>
    <xf numFmtId="0" fontId="0" fillId="0" borderId="64" xfId="0" applyBorder="1"/>
    <xf numFmtId="0" fontId="0" fillId="0" borderId="65" xfId="0" applyBorder="1"/>
    <xf numFmtId="0" fontId="0" fillId="0" borderId="66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vertical="center"/>
    </xf>
    <xf numFmtId="0" fontId="6" fillId="5" borderId="0" xfId="1"/>
    <xf numFmtId="0" fontId="5" fillId="0" borderId="0" xfId="0" applyFont="1"/>
    <xf numFmtId="0" fontId="2" fillId="0" borderId="0" xfId="0" applyFont="1"/>
    <xf numFmtId="0" fontId="10" fillId="0" borderId="0" xfId="0" applyFont="1"/>
    <xf numFmtId="0" fontId="2" fillId="9" borderId="0" xfId="0" applyFont="1" applyFill="1"/>
    <xf numFmtId="0" fontId="10" fillId="9" borderId="0" xfId="0" applyFont="1" applyFill="1"/>
    <xf numFmtId="0" fontId="4" fillId="0" borderId="7" xfId="0" applyFont="1" applyBorder="1" applyAlignment="1">
      <alignment horizontal="center" vertical="center" textRotation="90"/>
    </xf>
    <xf numFmtId="0" fontId="1" fillId="9" borderId="4" xfId="5" applyFill="1" applyBorder="1"/>
    <xf numFmtId="0" fontId="0" fillId="11" borderId="0" xfId="0" applyFill="1"/>
    <xf numFmtId="0" fontId="10" fillId="12" borderId="20" xfId="0" applyFont="1" applyFill="1" applyBorder="1" applyAlignment="1">
      <alignment horizontal="center"/>
    </xf>
    <xf numFmtId="0" fontId="10" fillId="12" borderId="35" xfId="0" applyFont="1" applyFill="1" applyBorder="1" applyAlignment="1">
      <alignment horizontal="center"/>
    </xf>
    <xf numFmtId="0" fontId="0" fillId="12" borderId="0" xfId="0" applyFill="1"/>
    <xf numFmtId="0" fontId="10" fillId="0" borderId="20" xfId="0" applyFont="1" applyBorder="1" applyAlignment="1">
      <alignment horizontal="center" vertical="center"/>
    </xf>
    <xf numFmtId="0" fontId="10" fillId="12" borderId="37" xfId="0" applyFont="1" applyFill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9" borderId="23" xfId="0" applyFont="1" applyFill="1" applyBorder="1" applyAlignment="1">
      <alignment horizontal="center"/>
    </xf>
    <xf numFmtId="0" fontId="10" fillId="0" borderId="30" xfId="0" applyFont="1" applyBorder="1" applyAlignment="1">
      <alignment horizontal="center" vertical="center"/>
    </xf>
    <xf numFmtId="0" fontId="10" fillId="12" borderId="20" xfId="0" applyFont="1" applyFill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12" borderId="37" xfId="0" applyFont="1" applyFill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/>
    </xf>
    <xf numFmtId="0" fontId="10" fillId="0" borderId="37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/>
    </xf>
    <xf numFmtId="0" fontId="10" fillId="0" borderId="68" xfId="0" applyFont="1" applyBorder="1" applyAlignment="1">
      <alignment horizontal="center"/>
    </xf>
    <xf numFmtId="0" fontId="6" fillId="0" borderId="0" xfId="1" applyFill="1" applyBorder="1"/>
    <xf numFmtId="0" fontId="8" fillId="0" borderId="0" xfId="3" applyFill="1" applyBorder="1"/>
    <xf numFmtId="0" fontId="1" fillId="0" borderId="0" xfId="5" applyFill="1" applyBorder="1"/>
    <xf numFmtId="0" fontId="0" fillId="0" borderId="15" xfId="0" applyBorder="1" applyAlignment="1">
      <alignment horizontal="center" vertical="center" textRotation="90"/>
    </xf>
    <xf numFmtId="0" fontId="10" fillId="12" borderId="38" xfId="0" applyFont="1" applyFill="1" applyBorder="1" applyAlignment="1">
      <alignment horizontal="center"/>
    </xf>
    <xf numFmtId="0" fontId="10" fillId="0" borderId="28" xfId="0" applyFont="1" applyBorder="1" applyAlignment="1">
      <alignment horizontal="center" vertical="center"/>
    </xf>
    <xf numFmtId="0" fontId="10" fillId="12" borderId="40" xfId="0" applyFont="1" applyFill="1" applyBorder="1" applyAlignment="1">
      <alignment horizontal="center" vertical="center"/>
    </xf>
    <xf numFmtId="0" fontId="0" fillId="9" borderId="0" xfId="0" applyFill="1"/>
    <xf numFmtId="0" fontId="10" fillId="9" borderId="20" xfId="0" applyFont="1" applyFill="1" applyBorder="1" applyAlignment="1">
      <alignment horizontal="center"/>
    </xf>
    <xf numFmtId="0" fontId="10" fillId="9" borderId="35" xfId="0" applyFont="1" applyFill="1" applyBorder="1" applyAlignment="1">
      <alignment horizontal="center"/>
    </xf>
    <xf numFmtId="0" fontId="10" fillId="9" borderId="20" xfId="0" applyFont="1" applyFill="1" applyBorder="1" applyAlignment="1">
      <alignment horizontal="center" vertical="center"/>
    </xf>
    <xf numFmtId="0" fontId="10" fillId="9" borderId="30" xfId="0" applyFont="1" applyFill="1" applyBorder="1" applyAlignment="1">
      <alignment horizontal="center" vertical="center"/>
    </xf>
    <xf numFmtId="0" fontId="10" fillId="9" borderId="23" xfId="0" applyFont="1" applyFill="1" applyBorder="1" applyAlignment="1">
      <alignment horizontal="center" vertical="center"/>
    </xf>
    <xf numFmtId="0" fontId="10" fillId="9" borderId="21" xfId="0" applyFont="1" applyFill="1" applyBorder="1" applyAlignment="1">
      <alignment horizontal="center" vertical="center"/>
    </xf>
    <xf numFmtId="0" fontId="10" fillId="9" borderId="30" xfId="0" applyFont="1" applyFill="1" applyBorder="1" applyAlignment="1">
      <alignment horizontal="center"/>
    </xf>
    <xf numFmtId="0" fontId="10" fillId="9" borderId="21" xfId="0" applyFont="1" applyFill="1" applyBorder="1" applyAlignment="1">
      <alignment horizontal="center"/>
    </xf>
    <xf numFmtId="0" fontId="10" fillId="12" borderId="40" xfId="0" applyFont="1" applyFill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69" xfId="0" applyFont="1" applyBorder="1" applyAlignment="1">
      <alignment horizontal="center"/>
    </xf>
    <xf numFmtId="0" fontId="10" fillId="12" borderId="55" xfId="0" applyFont="1" applyFill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72" xfId="0" applyFont="1" applyBorder="1" applyAlignment="1">
      <alignment horizontal="center"/>
    </xf>
    <xf numFmtId="0" fontId="10" fillId="0" borderId="2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7" fillId="14" borderId="0" xfId="2" applyFill="1"/>
    <xf numFmtId="0" fontId="7" fillId="14" borderId="0" xfId="2" applyFill="1" applyBorder="1"/>
    <xf numFmtId="0" fontId="8" fillId="15" borderId="0" xfId="3" applyFill="1"/>
    <xf numFmtId="0" fontId="8" fillId="15" borderId="0" xfId="3" applyFill="1" applyBorder="1"/>
    <xf numFmtId="0" fontId="10" fillId="0" borderId="15" xfId="0" applyFont="1" applyBorder="1" applyAlignment="1">
      <alignment horizontal="center"/>
    </xf>
    <xf numFmtId="0" fontId="12" fillId="13" borderId="9" xfId="4" applyFont="1" applyFill="1" applyBorder="1" applyAlignment="1">
      <alignment vertical="center"/>
    </xf>
    <xf numFmtId="0" fontId="12" fillId="13" borderId="77" xfId="4" applyFont="1" applyFill="1" applyBorder="1" applyAlignment="1">
      <alignment vertical="center"/>
    </xf>
    <xf numFmtId="0" fontId="10" fillId="9" borderId="37" xfId="0" applyFont="1" applyFill="1" applyBorder="1" applyAlignment="1">
      <alignment horizontal="center"/>
    </xf>
    <xf numFmtId="0" fontId="10" fillId="0" borderId="72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69" xfId="0" applyFont="1" applyBorder="1" applyAlignment="1">
      <alignment horizontal="center" vertical="center"/>
    </xf>
    <xf numFmtId="0" fontId="10" fillId="12" borderId="55" xfId="0" applyFont="1" applyFill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10" fillId="12" borderId="38" xfId="0" applyFont="1" applyFill="1" applyBorder="1" applyAlignment="1">
      <alignment horizontal="center" vertical="center"/>
    </xf>
    <xf numFmtId="0" fontId="13" fillId="12" borderId="15" xfId="0" applyFont="1" applyFill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7" fillId="0" borderId="0" xfId="2" applyFill="1" applyBorder="1"/>
    <xf numFmtId="0" fontId="12" fillId="0" borderId="0" xfId="4" applyFont="1" applyFill="1" applyBorder="1" applyAlignment="1">
      <alignment vertical="center"/>
    </xf>
    <xf numFmtId="0" fontId="14" fillId="15" borderId="12" xfId="3" applyFont="1" applyFill="1" applyBorder="1" applyAlignment="1">
      <alignment horizontal="left" vertical="center"/>
    </xf>
    <xf numFmtId="0" fontId="11" fillId="16" borderId="0" xfId="0" applyFont="1" applyFill="1"/>
    <xf numFmtId="0" fontId="11" fillId="16" borderId="12" xfId="0" applyFont="1" applyFill="1" applyBorder="1"/>
    <xf numFmtId="0" fontId="0" fillId="0" borderId="0" xfId="0" applyAlignment="1">
      <alignment horizontal="center" vertical="center"/>
    </xf>
    <xf numFmtId="0" fontId="13" fillId="12" borderId="15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12" borderId="4" xfId="0" applyFont="1" applyFill="1" applyBorder="1" applyAlignment="1">
      <alignment horizontal="center"/>
    </xf>
    <xf numFmtId="0" fontId="13" fillId="0" borderId="76" xfId="0" applyFont="1" applyBorder="1" applyAlignment="1">
      <alignment horizontal="left" wrapText="1"/>
    </xf>
    <xf numFmtId="0" fontId="13" fillId="0" borderId="31" xfId="0" applyFont="1" applyBorder="1" applyAlignment="1">
      <alignment horizontal="left" wrapText="1"/>
    </xf>
    <xf numFmtId="0" fontId="13" fillId="0" borderId="31" xfId="0" applyFont="1" applyBorder="1" applyAlignment="1">
      <alignment horizontal="left" vertical="center" wrapText="1"/>
    </xf>
    <xf numFmtId="0" fontId="13" fillId="9" borderId="31" xfId="0" applyFont="1" applyFill="1" applyBorder="1" applyAlignment="1">
      <alignment horizontal="left" wrapText="1"/>
    </xf>
    <xf numFmtId="0" fontId="13" fillId="0" borderId="31" xfId="0" applyFont="1" applyBorder="1" applyAlignment="1">
      <alignment horizontal="left"/>
    </xf>
    <xf numFmtId="0" fontId="13" fillId="0" borderId="76" xfId="0" applyFont="1" applyBorder="1" applyAlignment="1">
      <alignment horizontal="left"/>
    </xf>
    <xf numFmtId="0" fontId="13" fillId="0" borderId="36" xfId="0" applyFont="1" applyBorder="1" applyAlignment="1">
      <alignment horizontal="left"/>
    </xf>
    <xf numFmtId="0" fontId="10" fillId="0" borderId="81" xfId="0" applyFont="1" applyBorder="1" applyAlignment="1">
      <alignment horizontal="center"/>
    </xf>
    <xf numFmtId="0" fontId="10" fillId="0" borderId="40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/>
    </xf>
    <xf numFmtId="0" fontId="10" fillId="9" borderId="40" xfId="0" applyFont="1" applyFill="1" applyBorder="1" applyAlignment="1">
      <alignment horizontal="center"/>
    </xf>
    <xf numFmtId="0" fontId="10" fillId="0" borderId="55" xfId="0" applyFont="1" applyBorder="1" applyAlignment="1">
      <alignment horizontal="center"/>
    </xf>
    <xf numFmtId="0" fontId="14" fillId="15" borderId="82" xfId="3" applyFont="1" applyFill="1" applyBorder="1" applyAlignment="1">
      <alignment horizontal="left" vertical="center"/>
    </xf>
    <xf numFmtId="0" fontId="10" fillId="0" borderId="7" xfId="0" applyFont="1" applyBorder="1" applyAlignment="1">
      <alignment horizontal="center" vertical="center" textRotation="90"/>
    </xf>
    <xf numFmtId="0" fontId="15" fillId="9" borderId="15" xfId="0" applyFont="1" applyFill="1" applyBorder="1" applyAlignment="1">
      <alignment horizontal="center" vertical="center" textRotation="90" wrapText="1"/>
    </xf>
    <xf numFmtId="0" fontId="10" fillId="17" borderId="37" xfId="0" applyFont="1" applyFill="1" applyBorder="1" applyAlignment="1">
      <alignment horizontal="center"/>
    </xf>
    <xf numFmtId="0" fontId="10" fillId="17" borderId="20" xfId="0" applyFont="1" applyFill="1" applyBorder="1" applyAlignment="1">
      <alignment horizontal="center"/>
    </xf>
    <xf numFmtId="0" fontId="10" fillId="17" borderId="35" xfId="0" applyFont="1" applyFill="1" applyBorder="1" applyAlignment="1">
      <alignment horizontal="center"/>
    </xf>
    <xf numFmtId="0" fontId="13" fillId="17" borderId="15" xfId="0" applyFont="1" applyFill="1" applyBorder="1" applyAlignment="1">
      <alignment horizontal="center"/>
    </xf>
    <xf numFmtId="0" fontId="10" fillId="17" borderId="37" xfId="0" applyFont="1" applyFill="1" applyBorder="1" applyAlignment="1">
      <alignment horizontal="center" vertical="center"/>
    </xf>
    <xf numFmtId="0" fontId="10" fillId="17" borderId="20" xfId="0" applyFont="1" applyFill="1" applyBorder="1" applyAlignment="1">
      <alignment horizontal="center" vertical="center"/>
    </xf>
    <xf numFmtId="0" fontId="10" fillId="12" borderId="15" xfId="0" applyFont="1" applyFill="1" applyBorder="1" applyAlignment="1">
      <alignment horizontal="center"/>
    </xf>
    <xf numFmtId="0" fontId="3" fillId="0" borderId="0" xfId="0" applyFont="1"/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9" borderId="9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3" xfId="0" applyFont="1" applyBorder="1"/>
    <xf numFmtId="0" fontId="10" fillId="0" borderId="7" xfId="0" applyFont="1" applyBorder="1"/>
    <xf numFmtId="0" fontId="10" fillId="0" borderId="1" xfId="0" applyFont="1" applyBorder="1"/>
    <xf numFmtId="0" fontId="10" fillId="0" borderId="59" xfId="0" applyFont="1" applyBorder="1"/>
    <xf numFmtId="0" fontId="10" fillId="17" borderId="15" xfId="0" applyFont="1" applyFill="1" applyBorder="1" applyAlignment="1">
      <alignment horizontal="center" vertical="center" textRotation="90"/>
    </xf>
    <xf numFmtId="0" fontId="10" fillId="12" borderId="7" xfId="0" applyFont="1" applyFill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10" fillId="0" borderId="2" xfId="0" applyFont="1" applyBorder="1" applyAlignment="1">
      <alignment horizontal="center" vertical="center" textRotation="90"/>
    </xf>
    <xf numFmtId="0" fontId="10" fillId="0" borderId="15" xfId="0" applyFont="1" applyBorder="1" applyAlignment="1">
      <alignment horizontal="center" vertical="center" textRotation="90"/>
    </xf>
    <xf numFmtId="0" fontId="10" fillId="12" borderId="15" xfId="0" applyFont="1" applyFill="1" applyBorder="1" applyAlignment="1">
      <alignment horizontal="center" vertical="center" textRotation="90"/>
    </xf>
    <xf numFmtId="0" fontId="10" fillId="0" borderId="1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17" borderId="15" xfId="0" applyFont="1" applyFill="1" applyBorder="1" applyAlignment="1">
      <alignment horizontal="center"/>
    </xf>
    <xf numFmtId="0" fontId="10" fillId="12" borderId="4" xfId="0" applyFont="1" applyFill="1" applyBorder="1" applyAlignment="1">
      <alignment horizontal="center"/>
    </xf>
    <xf numFmtId="0" fontId="10" fillId="0" borderId="21" xfId="1" applyFont="1" applyFill="1" applyBorder="1" applyAlignment="1">
      <alignment horizontal="center" vertical="center"/>
    </xf>
    <xf numFmtId="0" fontId="14" fillId="5" borderId="82" xfId="1" applyFont="1" applyBorder="1" applyAlignment="1">
      <alignment horizontal="left" vertical="center"/>
    </xf>
    <xf numFmtId="0" fontId="14" fillId="5" borderId="12" xfId="1" applyFont="1" applyBorder="1" applyAlignment="1">
      <alignment horizontal="left" vertical="center"/>
    </xf>
    <xf numFmtId="0" fontId="13" fillId="0" borderId="20" xfId="0" applyFont="1" applyBorder="1" applyAlignment="1">
      <alignment horizontal="center"/>
    </xf>
    <xf numFmtId="0" fontId="10" fillId="0" borderId="15" xfId="0" applyFont="1" applyBorder="1"/>
    <xf numFmtId="0" fontId="13" fillId="17" borderId="15" xfId="0" applyFont="1" applyFill="1" applyBorder="1" applyAlignment="1">
      <alignment horizontal="center" vertical="center"/>
    </xf>
    <xf numFmtId="0" fontId="14" fillId="14" borderId="82" xfId="2" applyFont="1" applyFill="1" applyBorder="1" applyAlignment="1">
      <alignment horizontal="left" vertical="center"/>
    </xf>
    <xf numFmtId="0" fontId="19" fillId="14" borderId="12" xfId="2" applyFont="1" applyFill="1" applyBorder="1" applyAlignment="1">
      <alignment horizontal="left" vertical="center"/>
    </xf>
    <xf numFmtId="0" fontId="10" fillId="0" borderId="55" xfId="0" applyFont="1" applyBorder="1" applyAlignment="1">
      <alignment horizontal="center" vertical="center"/>
    </xf>
    <xf numFmtId="0" fontId="10" fillId="12" borderId="76" xfId="0" applyFont="1" applyFill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75" xfId="0" applyFont="1" applyBorder="1" applyAlignment="1">
      <alignment horizontal="center"/>
    </xf>
    <xf numFmtId="0" fontId="10" fillId="0" borderId="73" xfId="0" applyFont="1" applyBorder="1" applyAlignment="1">
      <alignment horizontal="center"/>
    </xf>
    <xf numFmtId="0" fontId="10" fillId="12" borderId="31" xfId="0" applyFont="1" applyFill="1" applyBorder="1" applyAlignment="1">
      <alignment horizontal="center"/>
    </xf>
    <xf numFmtId="0" fontId="10" fillId="0" borderId="80" xfId="0" applyFont="1" applyBorder="1" applyAlignment="1">
      <alignment horizontal="center"/>
    </xf>
    <xf numFmtId="0" fontId="10" fillId="0" borderId="40" xfId="0" applyFont="1" applyBorder="1"/>
    <xf numFmtId="0" fontId="13" fillId="0" borderId="36" xfId="0" applyFont="1" applyBorder="1" applyAlignment="1">
      <alignment horizontal="left" wrapText="1"/>
    </xf>
    <xf numFmtId="0" fontId="10" fillId="0" borderId="38" xfId="0" applyFont="1" applyBorder="1" applyAlignment="1">
      <alignment horizontal="center"/>
    </xf>
    <xf numFmtId="0" fontId="13" fillId="9" borderId="40" xfId="0" applyFont="1" applyFill="1" applyBorder="1"/>
    <xf numFmtId="0" fontId="13" fillId="9" borderId="36" xfId="0" applyFont="1" applyFill="1" applyBorder="1" applyAlignment="1">
      <alignment horizontal="left"/>
    </xf>
    <xf numFmtId="0" fontId="10" fillId="9" borderId="28" xfId="0" applyFont="1" applyFill="1" applyBorder="1" applyAlignment="1">
      <alignment horizontal="center"/>
    </xf>
    <xf numFmtId="0" fontId="10" fillId="9" borderId="38" xfId="0" applyFont="1" applyFill="1" applyBorder="1" applyAlignment="1">
      <alignment horizontal="center"/>
    </xf>
    <xf numFmtId="0" fontId="10" fillId="9" borderId="68" xfId="0" applyFont="1" applyFill="1" applyBorder="1" applyAlignment="1">
      <alignment horizontal="center"/>
    </xf>
    <xf numFmtId="0" fontId="10" fillId="9" borderId="34" xfId="0" applyFont="1" applyFill="1" applyBorder="1" applyAlignment="1">
      <alignment horizontal="center"/>
    </xf>
    <xf numFmtId="0" fontId="13" fillId="0" borderId="40" xfId="0" applyFont="1" applyBorder="1"/>
    <xf numFmtId="0" fontId="13" fillId="0" borderId="22" xfId="0" applyFont="1" applyBorder="1" applyAlignment="1">
      <alignment horizontal="left"/>
    </xf>
    <xf numFmtId="0" fontId="10" fillId="12" borderId="54" xfId="0" applyFont="1" applyFill="1" applyBorder="1" applyAlignment="1">
      <alignment horizontal="center"/>
    </xf>
    <xf numFmtId="0" fontId="10" fillId="17" borderId="35" xfId="0" applyFont="1" applyFill="1" applyBorder="1" applyAlignment="1">
      <alignment horizontal="center" vertical="center"/>
    </xf>
    <xf numFmtId="0" fontId="10" fillId="12" borderId="35" xfId="0" applyFont="1" applyFill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8" xfId="0" applyFont="1" applyBorder="1"/>
    <xf numFmtId="0" fontId="10" fillId="0" borderId="39" xfId="0" applyFont="1" applyBorder="1"/>
    <xf numFmtId="0" fontId="10" fillId="0" borderId="4" xfId="0" applyFont="1" applyBorder="1"/>
    <xf numFmtId="0" fontId="13" fillId="17" borderId="4" xfId="0" applyFont="1" applyFill="1" applyBorder="1" applyAlignment="1">
      <alignment horizontal="center"/>
    </xf>
    <xf numFmtId="0" fontId="13" fillId="0" borderId="4" xfId="0" applyFont="1" applyBorder="1"/>
    <xf numFmtId="0" fontId="13" fillId="12" borderId="4" xfId="0" applyFont="1" applyFill="1" applyBorder="1"/>
    <xf numFmtId="0" fontId="13" fillId="0" borderId="13" xfId="0" applyFont="1" applyBorder="1"/>
    <xf numFmtId="0" fontId="13" fillId="12" borderId="13" xfId="0" applyFont="1" applyFill="1" applyBorder="1"/>
    <xf numFmtId="0" fontId="14" fillId="13" borderId="11" xfId="4" applyFont="1" applyFill="1" applyBorder="1" applyAlignment="1">
      <alignment horizontal="left" vertical="center"/>
    </xf>
    <xf numFmtId="0" fontId="14" fillId="13" borderId="12" xfId="4" applyFont="1" applyFill="1" applyBorder="1" applyAlignment="1">
      <alignment horizontal="left" vertical="center"/>
    </xf>
    <xf numFmtId="0" fontId="10" fillId="0" borderId="55" xfId="0" applyFont="1" applyBorder="1" applyAlignment="1">
      <alignment horizontal="center" vertical="center" wrapText="1"/>
    </xf>
    <xf numFmtId="0" fontId="13" fillId="9" borderId="71" xfId="0" applyFont="1" applyFill="1" applyBorder="1" applyAlignment="1">
      <alignment wrapText="1"/>
    </xf>
    <xf numFmtId="0" fontId="10" fillId="9" borderId="29" xfId="0" applyFont="1" applyFill="1" applyBorder="1" applyAlignment="1">
      <alignment horizontal="center"/>
    </xf>
    <xf numFmtId="0" fontId="10" fillId="9" borderId="55" xfId="0" applyFont="1" applyFill="1" applyBorder="1" applyAlignment="1">
      <alignment horizontal="center"/>
    </xf>
    <xf numFmtId="0" fontId="10" fillId="9" borderId="29" xfId="0" applyFont="1" applyFill="1" applyBorder="1" applyAlignment="1">
      <alignment horizontal="center" vertical="center"/>
    </xf>
    <xf numFmtId="0" fontId="10" fillId="9" borderId="37" xfId="0" applyFont="1" applyFill="1" applyBorder="1" applyAlignment="1">
      <alignment horizontal="center" vertical="center"/>
    </xf>
    <xf numFmtId="0" fontId="10" fillId="12" borderId="76" xfId="0" applyFont="1" applyFill="1" applyBorder="1" applyAlignment="1">
      <alignment horizontal="center" vertical="center"/>
    </xf>
    <xf numFmtId="0" fontId="10" fillId="9" borderId="72" xfId="0" applyFont="1" applyFill="1" applyBorder="1" applyAlignment="1">
      <alignment horizontal="center"/>
    </xf>
    <xf numFmtId="0" fontId="10" fillId="9" borderId="69" xfId="0" applyFont="1" applyFill="1" applyBorder="1" applyAlignment="1">
      <alignment horizontal="center"/>
    </xf>
    <xf numFmtId="0" fontId="10" fillId="9" borderId="16" xfId="0" applyFont="1" applyFill="1" applyBorder="1" applyAlignment="1">
      <alignment horizontal="center"/>
    </xf>
    <xf numFmtId="0" fontId="10" fillId="9" borderId="25" xfId="0" applyFont="1" applyFill="1" applyBorder="1" applyAlignment="1">
      <alignment horizontal="center"/>
    </xf>
    <xf numFmtId="0" fontId="10" fillId="12" borderId="69" xfId="0" applyFont="1" applyFill="1" applyBorder="1" applyAlignment="1">
      <alignment horizontal="center"/>
    </xf>
    <xf numFmtId="0" fontId="10" fillId="0" borderId="38" xfId="0" applyFont="1" applyBorder="1" applyAlignment="1">
      <alignment horizontal="center" vertical="center" wrapText="1"/>
    </xf>
    <xf numFmtId="0" fontId="13" fillId="0" borderId="70" xfId="0" applyFont="1" applyBorder="1" applyAlignment="1">
      <alignment wrapText="1"/>
    </xf>
    <xf numFmtId="0" fontId="10" fillId="12" borderId="31" xfId="0" applyFont="1" applyFill="1" applyBorder="1" applyAlignment="1">
      <alignment horizontal="center" vertical="center"/>
    </xf>
    <xf numFmtId="0" fontId="10" fillId="12" borderId="21" xfId="0" applyFont="1" applyFill="1" applyBorder="1" applyAlignment="1">
      <alignment horizontal="center"/>
    </xf>
    <xf numFmtId="0" fontId="10" fillId="0" borderId="40" xfId="0" applyFont="1" applyBorder="1" applyAlignment="1">
      <alignment horizontal="center" vertical="center" wrapText="1"/>
    </xf>
    <xf numFmtId="0" fontId="13" fillId="0" borderId="31" xfId="0" applyFont="1" applyBorder="1" applyAlignment="1">
      <alignment wrapText="1"/>
    </xf>
    <xf numFmtId="0" fontId="10" fillId="0" borderId="31" xfId="0" applyFont="1" applyBorder="1" applyAlignment="1">
      <alignment wrapText="1"/>
    </xf>
    <xf numFmtId="0" fontId="10" fillId="0" borderId="23" xfId="0" applyFont="1" applyBorder="1"/>
    <xf numFmtId="0" fontId="10" fillId="12" borderId="20" xfId="0" applyFont="1" applyFill="1" applyBorder="1"/>
    <xf numFmtId="0" fontId="10" fillId="0" borderId="81" xfId="0" applyFont="1" applyBorder="1" applyAlignment="1">
      <alignment horizontal="center" vertical="center" wrapText="1"/>
    </xf>
    <xf numFmtId="0" fontId="13" fillId="0" borderId="79" xfId="0" applyFont="1" applyBorder="1"/>
    <xf numFmtId="0" fontId="13" fillId="17" borderId="24" xfId="0" applyFont="1" applyFill="1" applyBorder="1" applyAlignment="1">
      <alignment horizontal="center"/>
    </xf>
    <xf numFmtId="0" fontId="13" fillId="12" borderId="78" xfId="0" applyFont="1" applyFill="1" applyBorder="1" applyAlignment="1">
      <alignment horizontal="center"/>
    </xf>
    <xf numFmtId="0" fontId="13" fillId="0" borderId="78" xfId="0" applyFont="1" applyBorder="1" applyAlignment="1">
      <alignment horizontal="center"/>
    </xf>
    <xf numFmtId="0" fontId="10" fillId="12" borderId="15" xfId="0" applyFont="1" applyFill="1" applyBorder="1"/>
    <xf numFmtId="0" fontId="14" fillId="11" borderId="82" xfId="0" applyFont="1" applyFill="1" applyBorder="1" applyAlignment="1">
      <alignment horizontal="left" vertical="center"/>
    </xf>
    <xf numFmtId="0" fontId="19" fillId="11" borderId="12" xfId="0" applyFont="1" applyFill="1" applyBorder="1" applyAlignment="1">
      <alignment horizontal="left" vertical="center"/>
    </xf>
    <xf numFmtId="0" fontId="13" fillId="0" borderId="76" xfId="0" applyFont="1" applyBorder="1" applyAlignment="1">
      <alignment wrapText="1"/>
    </xf>
    <xf numFmtId="0" fontId="13" fillId="0" borderId="22" xfId="0" applyFont="1" applyBorder="1" applyAlignment="1">
      <alignment wrapText="1"/>
    </xf>
    <xf numFmtId="0" fontId="13" fillId="0" borderId="76" xfId="0" applyFont="1" applyBorder="1" applyAlignment="1">
      <alignment vertical="center" wrapText="1"/>
    </xf>
    <xf numFmtId="0" fontId="22" fillId="12" borderId="40" xfId="0" applyFont="1" applyFill="1" applyBorder="1" applyAlignment="1">
      <alignment horizontal="center"/>
    </xf>
    <xf numFmtId="0" fontId="13" fillId="0" borderId="15" xfId="0" applyFont="1" applyBorder="1"/>
    <xf numFmtId="0" fontId="13" fillId="12" borderId="15" xfId="0" applyFont="1" applyFill="1" applyBorder="1"/>
    <xf numFmtId="0" fontId="14" fillId="16" borderId="18" xfId="0" applyFont="1" applyFill="1" applyBorder="1" applyAlignment="1">
      <alignment horizontal="center"/>
    </xf>
    <xf numFmtId="0" fontId="23" fillId="16" borderId="37" xfId="0" applyFont="1" applyFill="1" applyBorder="1"/>
    <xf numFmtId="0" fontId="14" fillId="16" borderId="37" xfId="0" applyFont="1" applyFill="1" applyBorder="1"/>
    <xf numFmtId="0" fontId="23" fillId="17" borderId="37" xfId="0" applyFont="1" applyFill="1" applyBorder="1" applyAlignment="1">
      <alignment horizontal="center"/>
    </xf>
    <xf numFmtId="0" fontId="14" fillId="12" borderId="37" xfId="0" applyFont="1" applyFill="1" applyBorder="1" applyAlignment="1">
      <alignment horizontal="center"/>
    </xf>
    <xf numFmtId="0" fontId="14" fillId="16" borderId="69" xfId="0" applyFont="1" applyFill="1" applyBorder="1"/>
    <xf numFmtId="0" fontId="14" fillId="16" borderId="17" xfId="0" applyFont="1" applyFill="1" applyBorder="1"/>
    <xf numFmtId="0" fontId="14" fillId="12" borderId="37" xfId="0" applyFont="1" applyFill="1" applyBorder="1"/>
    <xf numFmtId="0" fontId="14" fillId="16" borderId="33" xfId="0" applyFont="1" applyFill="1" applyBorder="1"/>
    <xf numFmtId="0" fontId="14" fillId="12" borderId="33" xfId="0" applyFont="1" applyFill="1" applyBorder="1"/>
    <xf numFmtId="0" fontId="10" fillId="9" borderId="20" xfId="5" applyFont="1" applyFill="1" applyBorder="1" applyAlignment="1">
      <alignment horizontal="center"/>
    </xf>
    <xf numFmtId="0" fontId="10" fillId="0" borderId="20" xfId="5" applyFont="1" applyFill="1" applyBorder="1"/>
    <xf numFmtId="0" fontId="10" fillId="9" borderId="20" xfId="5" applyFont="1" applyFill="1" applyBorder="1"/>
    <xf numFmtId="0" fontId="10" fillId="0" borderId="21" xfId="5" applyFont="1" applyFill="1" applyBorder="1"/>
    <xf numFmtId="0" fontId="10" fillId="0" borderId="30" xfId="5" applyFont="1" applyFill="1" applyBorder="1" applyAlignment="1">
      <alignment horizontal="center"/>
    </xf>
    <xf numFmtId="0" fontId="10" fillId="0" borderId="20" xfId="5" applyFont="1" applyFill="1" applyBorder="1" applyAlignment="1">
      <alignment horizontal="center"/>
    </xf>
    <xf numFmtId="0" fontId="10" fillId="0" borderId="21" xfId="5" applyFont="1" applyFill="1" applyBorder="1" applyAlignment="1">
      <alignment horizontal="center"/>
    </xf>
    <xf numFmtId="0" fontId="10" fillId="0" borderId="23" xfId="5" applyFont="1" applyFill="1" applyBorder="1" applyAlignment="1">
      <alignment horizontal="center"/>
    </xf>
    <xf numFmtId="0" fontId="10" fillId="0" borderId="22" xfId="5" applyFont="1" applyFill="1" applyBorder="1" applyAlignment="1">
      <alignment horizontal="center"/>
    </xf>
    <xf numFmtId="0" fontId="10" fillId="0" borderId="40" xfId="5" applyFont="1" applyFill="1" applyBorder="1" applyAlignment="1">
      <alignment horizontal="center"/>
    </xf>
    <xf numFmtId="0" fontId="24" fillId="0" borderId="20" xfId="0" applyFont="1" applyBorder="1" applyAlignment="1">
      <alignment horizontal="center" wrapText="1"/>
    </xf>
    <xf numFmtId="0" fontId="13" fillId="0" borderId="20" xfId="0" applyFont="1" applyBorder="1"/>
    <xf numFmtId="0" fontId="10" fillId="0" borderId="20" xfId="0" applyFont="1" applyBorder="1"/>
    <xf numFmtId="0" fontId="13" fillId="9" borderId="20" xfId="0" applyFont="1" applyFill="1" applyBorder="1"/>
    <xf numFmtId="0" fontId="13" fillId="0" borderId="23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4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1" xfId="1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/>
    </xf>
    <xf numFmtId="0" fontId="10" fillId="0" borderId="83" xfId="0" applyFont="1" applyBorder="1" applyAlignment="1">
      <alignment horizontal="center"/>
    </xf>
    <xf numFmtId="0" fontId="10" fillId="0" borderId="21" xfId="3" applyFont="1" applyFill="1" applyBorder="1" applyAlignment="1">
      <alignment horizontal="center"/>
    </xf>
    <xf numFmtId="0" fontId="10" fillId="0" borderId="22" xfId="0" applyFont="1" applyBorder="1" applyAlignment="1">
      <alignment horizontal="center" vertical="center"/>
    </xf>
    <xf numFmtId="0" fontId="10" fillId="0" borderId="21" xfId="2" applyFont="1" applyFill="1" applyBorder="1" applyAlignment="1">
      <alignment horizontal="center"/>
    </xf>
    <xf numFmtId="0" fontId="19" fillId="0" borderId="21" xfId="4" applyFont="1" applyFill="1" applyBorder="1" applyAlignment="1">
      <alignment horizontal="center" vertical="center"/>
    </xf>
    <xf numFmtId="0" fontId="14" fillId="16" borderId="22" xfId="0" applyFont="1" applyFill="1" applyBorder="1" applyAlignment="1">
      <alignment horizontal="center"/>
    </xf>
    <xf numFmtId="0" fontId="10" fillId="0" borderId="84" xfId="0" applyFont="1" applyBorder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19" borderId="7" xfId="0" applyFont="1" applyFill="1" applyBorder="1" applyAlignment="1">
      <alignment horizontal="center" vertical="center" textRotation="90"/>
    </xf>
    <xf numFmtId="0" fontId="10" fillId="19" borderId="15" xfId="0" applyFont="1" applyFill="1" applyBorder="1" applyAlignment="1">
      <alignment horizontal="center"/>
    </xf>
    <xf numFmtId="0" fontId="10" fillId="9" borderId="7" xfId="0" applyFont="1" applyFill="1" applyBorder="1" applyAlignment="1">
      <alignment horizontal="center" vertical="center" textRotation="90"/>
    </xf>
    <xf numFmtId="0" fontId="10" fillId="9" borderId="15" xfId="0" applyFont="1" applyFill="1" applyBorder="1" applyAlignment="1">
      <alignment horizontal="center" vertical="center" textRotation="90"/>
    </xf>
    <xf numFmtId="0" fontId="15" fillId="9" borderId="7" xfId="0" applyFont="1" applyFill="1" applyBorder="1" applyAlignment="1">
      <alignment horizontal="center" vertical="center" textRotation="90"/>
    </xf>
    <xf numFmtId="0" fontId="10" fillId="19" borderId="20" xfId="0" applyFont="1" applyFill="1" applyBorder="1" applyAlignment="1">
      <alignment horizontal="center" vertical="center"/>
    </xf>
    <xf numFmtId="0" fontId="10" fillId="19" borderId="37" xfId="0" applyFont="1" applyFill="1" applyBorder="1" applyAlignment="1">
      <alignment horizontal="center"/>
    </xf>
    <xf numFmtId="0" fontId="10" fillId="19" borderId="20" xfId="0" applyFont="1" applyFill="1" applyBorder="1" applyAlignment="1">
      <alignment horizontal="center"/>
    </xf>
    <xf numFmtId="0" fontId="10" fillId="19" borderId="35" xfId="0" applyFont="1" applyFill="1" applyBorder="1" applyAlignment="1">
      <alignment horizontal="center"/>
    </xf>
    <xf numFmtId="0" fontId="10" fillId="19" borderId="37" xfId="0" applyFont="1" applyFill="1" applyBorder="1" applyAlignment="1">
      <alignment horizontal="center" vertical="center"/>
    </xf>
    <xf numFmtId="0" fontId="10" fillId="19" borderId="35" xfId="0" applyFont="1" applyFill="1" applyBorder="1" applyAlignment="1">
      <alignment horizontal="center" vertical="center"/>
    </xf>
    <xf numFmtId="0" fontId="10" fillId="19" borderId="20" xfId="0" applyFont="1" applyFill="1" applyBorder="1"/>
    <xf numFmtId="0" fontId="13" fillId="19" borderId="15" xfId="0" applyFont="1" applyFill="1" applyBorder="1" applyAlignment="1">
      <alignment horizontal="center" vertical="center"/>
    </xf>
    <xf numFmtId="0" fontId="13" fillId="19" borderId="4" xfId="0" applyFont="1" applyFill="1" applyBorder="1" applyAlignment="1">
      <alignment horizontal="center"/>
    </xf>
    <xf numFmtId="0" fontId="13" fillId="19" borderId="78" xfId="0" applyFont="1" applyFill="1" applyBorder="1" applyAlignment="1">
      <alignment horizontal="center"/>
    </xf>
    <xf numFmtId="0" fontId="14" fillId="19" borderId="37" xfId="0" applyFont="1" applyFill="1" applyBorder="1" applyAlignment="1">
      <alignment horizontal="center"/>
    </xf>
    <xf numFmtId="0" fontId="13" fillId="19" borderId="15" xfId="0" applyFont="1" applyFill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10" fillId="0" borderId="8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21" fillId="14" borderId="11" xfId="2" applyFont="1" applyFill="1" applyBorder="1" applyAlignment="1">
      <alignment horizontal="center" vertical="center"/>
    </xf>
    <xf numFmtId="0" fontId="19" fillId="14" borderId="12" xfId="2" applyFont="1" applyFill="1" applyBorder="1" applyAlignment="1">
      <alignment horizontal="center" vertical="center"/>
    </xf>
    <xf numFmtId="0" fontId="19" fillId="14" borderId="13" xfId="2" applyFont="1" applyFill="1" applyBorder="1" applyAlignment="1">
      <alignment horizontal="center" vertical="center"/>
    </xf>
    <xf numFmtId="0" fontId="21" fillId="5" borderId="11" xfId="1" applyFont="1" applyBorder="1" applyAlignment="1">
      <alignment horizontal="center" vertical="center"/>
    </xf>
    <xf numFmtId="0" fontId="21" fillId="5" borderId="12" xfId="1" applyFont="1" applyBorder="1" applyAlignment="1">
      <alignment horizontal="center" vertical="center"/>
    </xf>
    <xf numFmtId="0" fontId="21" fillId="5" borderId="13" xfId="1" applyFont="1" applyBorder="1" applyAlignment="1">
      <alignment horizontal="center" vertical="center"/>
    </xf>
    <xf numFmtId="0" fontId="21" fillId="11" borderId="11" xfId="0" applyFont="1" applyFill="1" applyBorder="1" applyAlignment="1">
      <alignment horizontal="center" vertical="center"/>
    </xf>
    <xf numFmtId="0" fontId="19" fillId="11" borderId="12" xfId="0" applyFont="1" applyFill="1" applyBorder="1" applyAlignment="1">
      <alignment horizontal="center" vertical="center"/>
    </xf>
    <xf numFmtId="0" fontId="19" fillId="11" borderId="13" xfId="0" applyFont="1" applyFill="1" applyBorder="1" applyAlignment="1">
      <alignment horizontal="center" vertical="center"/>
    </xf>
    <xf numFmtId="0" fontId="21" fillId="15" borderId="11" xfId="3" applyFont="1" applyFill="1" applyBorder="1" applyAlignment="1">
      <alignment horizontal="center" vertical="center"/>
    </xf>
    <xf numFmtId="0" fontId="21" fillId="15" borderId="12" xfId="3" applyFont="1" applyFill="1" applyBorder="1" applyAlignment="1">
      <alignment horizontal="center" vertical="center"/>
    </xf>
    <xf numFmtId="0" fontId="21" fillId="15" borderId="13" xfId="3" applyFont="1" applyFill="1" applyBorder="1" applyAlignment="1">
      <alignment horizontal="center" vertical="center"/>
    </xf>
    <xf numFmtId="0" fontId="21" fillId="13" borderId="11" xfId="4" applyFont="1" applyFill="1" applyBorder="1" applyAlignment="1">
      <alignment horizontal="center" vertical="center"/>
    </xf>
    <xf numFmtId="0" fontId="14" fillId="13" borderId="12" xfId="4" applyFont="1" applyFill="1" applyBorder="1" applyAlignment="1">
      <alignment horizontal="center" vertical="center"/>
    </xf>
    <xf numFmtId="0" fontId="14" fillId="13" borderId="13" xfId="4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4" fillId="13" borderId="6" xfId="4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 textRotation="90" wrapText="1"/>
    </xf>
    <xf numFmtId="0" fontId="13" fillId="0" borderId="3" xfId="0" applyFont="1" applyBorder="1" applyAlignment="1">
      <alignment horizontal="center" vertical="center" textRotation="90" wrapText="1"/>
    </xf>
    <xf numFmtId="0" fontId="13" fillId="0" borderId="8" xfId="0" applyFont="1" applyBorder="1" applyAlignment="1">
      <alignment horizontal="center" vertical="center" textRotation="90" wrapText="1"/>
    </xf>
    <xf numFmtId="0" fontId="10" fillId="0" borderId="1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textRotation="90" wrapText="1"/>
    </xf>
    <xf numFmtId="0" fontId="10" fillId="0" borderId="2" xfId="0" applyFont="1" applyBorder="1" applyAlignment="1">
      <alignment horizontal="center" vertical="center" textRotation="90" wrapText="1"/>
    </xf>
    <xf numFmtId="0" fontId="10" fillId="0" borderId="14" xfId="0" applyFont="1" applyBorder="1" applyAlignment="1">
      <alignment horizontal="center" vertical="center" textRotation="90" wrapText="1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textRotation="90"/>
    </xf>
    <xf numFmtId="0" fontId="10" fillId="0" borderId="2" xfId="0" applyFont="1" applyBorder="1" applyAlignment="1">
      <alignment horizontal="center" vertical="center" textRotation="90"/>
    </xf>
    <xf numFmtId="0" fontId="10" fillId="0" borderId="14" xfId="0" applyFont="1" applyBorder="1" applyAlignment="1">
      <alignment horizontal="center" vertical="center" textRotation="90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19" borderId="20" xfId="0" applyFont="1" applyFill="1" applyBorder="1" applyAlignment="1">
      <alignment horizontal="center" vertical="center"/>
    </xf>
    <xf numFmtId="0" fontId="10" fillId="0" borderId="73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0" fillId="18" borderId="0" xfId="0" applyFill="1" applyAlignment="1">
      <alignment horizontal="left" vertical="center" wrapText="1"/>
    </xf>
    <xf numFmtId="0" fontId="0" fillId="18" borderId="0" xfId="0" applyFill="1" applyAlignment="1">
      <alignment horizontal="left" vertical="center"/>
    </xf>
    <xf numFmtId="0" fontId="14" fillId="15" borderId="12" xfId="3" applyFont="1" applyFill="1" applyBorder="1" applyAlignment="1">
      <alignment horizontal="center" vertical="center"/>
    </xf>
    <xf numFmtId="0" fontId="14" fillId="15" borderId="13" xfId="3" applyFont="1" applyFill="1" applyBorder="1" applyAlignment="1">
      <alignment horizontal="center" vertical="center"/>
    </xf>
    <xf numFmtId="0" fontId="14" fillId="5" borderId="12" xfId="1" applyFont="1" applyBorder="1" applyAlignment="1">
      <alignment horizontal="center" vertical="center"/>
    </xf>
    <xf numFmtId="0" fontId="14" fillId="5" borderId="13" xfId="1" applyFont="1" applyBorder="1" applyAlignment="1">
      <alignment horizontal="center" vertical="center"/>
    </xf>
    <xf numFmtId="0" fontId="10" fillId="9" borderId="21" xfId="5" applyFont="1" applyFill="1" applyBorder="1" applyAlignment="1">
      <alignment horizontal="center"/>
    </xf>
    <xf numFmtId="0" fontId="10" fillId="9" borderId="23" xfId="5" applyFont="1" applyFill="1" applyBorder="1" applyAlignment="1">
      <alignment horizontal="center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6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 textRotation="90"/>
    </xf>
    <xf numFmtId="0" fontId="0" fillId="0" borderId="2" xfId="0" applyBorder="1" applyAlignment="1">
      <alignment horizontal="center" vertical="center" textRotation="90"/>
    </xf>
    <xf numFmtId="0" fontId="0" fillId="0" borderId="14" xfId="0" applyBorder="1" applyAlignment="1">
      <alignment horizontal="center" vertical="center" textRotation="90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6">
    <cellStyle name="20% — akcent 4" xfId="5" builtinId="42"/>
    <cellStyle name="Dane wejściowe" xfId="4" builtinId="20"/>
    <cellStyle name="Dobry" xfId="1" builtinId="26"/>
    <cellStyle name="Neutralny" xfId="3" builtinId="28"/>
    <cellStyle name="Normalny" xfId="0" builtinId="0"/>
    <cellStyle name="Zły" xfId="2" builtinId="27"/>
  </cellStyles>
  <dxfs count="0"/>
  <tableStyles count="0" defaultTableStyle="TableStyleMedium2" defaultPivotStyle="PivotStyleMedium9"/>
  <colors>
    <mruColors>
      <color rgb="FFFF33CC"/>
      <color rgb="FF43E9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164"/>
  <sheetViews>
    <sheetView tabSelected="1" topLeftCell="A51" zoomScale="85" zoomScaleNormal="85" workbookViewId="0">
      <selection activeCell="C68" sqref="C68"/>
    </sheetView>
  </sheetViews>
  <sheetFormatPr defaultRowHeight="14.6" x14ac:dyDescent="0.4"/>
  <cols>
    <col min="1" max="1" width="6.53515625" customWidth="1"/>
    <col min="2" max="2" width="8" customWidth="1"/>
    <col min="3" max="3" width="42.84375" customWidth="1"/>
    <col min="4" max="4" width="9.3828125" customWidth="1"/>
    <col min="5" max="5" width="7.3046875" customWidth="1"/>
    <col min="6" max="9" width="5.53515625" customWidth="1"/>
    <col min="10" max="10" width="7" customWidth="1"/>
    <col min="11" max="11" width="5.53515625" customWidth="1"/>
    <col min="12" max="12" width="5.3046875" customWidth="1"/>
    <col min="13" max="13" width="5.69140625" style="80" customWidth="1"/>
    <col min="14" max="16" width="5.53515625" customWidth="1"/>
    <col min="17" max="18" width="5.69140625" customWidth="1"/>
    <col min="19" max="19" width="6.69140625" customWidth="1"/>
    <col min="20" max="21" width="4.69140625" customWidth="1"/>
    <col min="22" max="22" width="5.53515625" customWidth="1"/>
    <col min="23" max="28" width="4.69140625" customWidth="1"/>
    <col min="29" max="29" width="5.3046875" customWidth="1"/>
    <col min="30" max="30" width="4.69140625" customWidth="1"/>
    <col min="31" max="32" width="5.69140625" customWidth="1"/>
    <col min="33" max="35" width="4.69140625" customWidth="1"/>
    <col min="36" max="36" width="5.53515625" customWidth="1"/>
    <col min="37" max="38" width="4.69140625" customWidth="1"/>
    <col min="39" max="39" width="7" customWidth="1"/>
    <col min="40" max="41" width="4.69140625" customWidth="1"/>
    <col min="42" max="42" width="5.69140625" customWidth="1"/>
    <col min="43" max="44" width="4.69140625" customWidth="1"/>
    <col min="45" max="45" width="5.53515625" customWidth="1"/>
    <col min="46" max="47" width="4.69140625" customWidth="1"/>
    <col min="48" max="48" width="5.84375" customWidth="1"/>
    <col min="49" max="49" width="4.69140625" customWidth="1"/>
    <col min="50" max="50" width="5.69140625" customWidth="1"/>
    <col min="51" max="53" width="4.69140625" customWidth="1"/>
    <col min="54" max="54" width="5.69140625" customWidth="1"/>
    <col min="55" max="56" width="4.69140625" customWidth="1"/>
    <col min="57" max="57" width="7.3046875" customWidth="1"/>
    <col min="58" max="59" width="4.69140625" customWidth="1"/>
    <col min="60" max="60" width="5.84375" customWidth="1"/>
    <col min="61" max="61" width="4.69140625" customWidth="1"/>
    <col min="62" max="62" width="5.69140625" customWidth="1"/>
    <col min="63" max="64" width="4.69140625" customWidth="1"/>
    <col min="65" max="65" width="6.3046875" customWidth="1"/>
    <col min="66" max="66" width="4.69140625" customWidth="1"/>
    <col min="67" max="67" width="5.69140625" customWidth="1"/>
    <col min="68" max="68" width="5.53515625" customWidth="1"/>
    <col min="69" max="69" width="4.69140625" customWidth="1"/>
    <col min="70" max="70" width="6.15234375" customWidth="1"/>
    <col min="71" max="72" width="4.69140625" customWidth="1"/>
    <col min="73" max="73" width="12.84375" style="87" customWidth="1"/>
  </cols>
  <sheetData>
    <row r="1" spans="1:129" ht="28.3" x14ac:dyDescent="0.4">
      <c r="A1" s="354" t="s">
        <v>114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355"/>
      <c r="V1" s="355"/>
      <c r="W1" s="355"/>
      <c r="X1" s="355"/>
      <c r="Y1" s="355"/>
      <c r="Z1" s="355"/>
      <c r="AA1" s="355"/>
      <c r="AB1" s="355"/>
      <c r="AC1" s="355"/>
      <c r="AD1" s="355"/>
      <c r="AE1" s="355"/>
      <c r="AF1" s="355"/>
      <c r="AG1" s="355"/>
      <c r="AH1" s="355"/>
      <c r="AI1" s="355"/>
      <c r="AJ1" s="355"/>
      <c r="AK1" s="355"/>
      <c r="AL1" s="355"/>
      <c r="AM1" s="355"/>
      <c r="AN1" s="355"/>
      <c r="AO1" s="355"/>
      <c r="AP1" s="355"/>
      <c r="AQ1" s="355"/>
      <c r="AR1" s="355"/>
      <c r="AS1" s="355"/>
      <c r="AT1" s="355"/>
      <c r="AU1" s="355"/>
      <c r="AV1" s="355"/>
      <c r="AW1" s="355"/>
      <c r="AX1" s="355"/>
      <c r="AY1" s="355"/>
      <c r="AZ1" s="355"/>
      <c r="BA1" s="355"/>
      <c r="BB1" s="355"/>
      <c r="BC1" s="355"/>
      <c r="BD1" s="355"/>
      <c r="BE1" s="355"/>
      <c r="BF1" s="355"/>
      <c r="BG1" s="355"/>
      <c r="BH1" s="355"/>
      <c r="BI1" s="355"/>
      <c r="BJ1" s="355"/>
      <c r="BK1" s="355"/>
      <c r="BL1" s="355"/>
      <c r="BM1" s="355"/>
      <c r="BN1" s="355"/>
      <c r="BO1" s="355"/>
      <c r="BP1" s="355"/>
      <c r="BQ1" s="355"/>
      <c r="BR1" s="355"/>
      <c r="BS1" s="355"/>
      <c r="BT1" s="355"/>
      <c r="BU1" s="356"/>
    </row>
    <row r="2" spans="1:129" ht="23.15" x14ac:dyDescent="0.6">
      <c r="A2" s="357" t="s">
        <v>144</v>
      </c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  <c r="R2" s="358"/>
      <c r="S2" s="358"/>
      <c r="T2" s="358"/>
      <c r="U2" s="358"/>
      <c r="V2" s="358"/>
      <c r="W2" s="358"/>
      <c r="X2" s="358"/>
      <c r="Y2" s="358"/>
      <c r="Z2" s="358"/>
      <c r="AA2" s="358"/>
      <c r="AB2" s="358"/>
      <c r="AC2" s="358"/>
      <c r="AD2" s="358"/>
      <c r="AE2" s="358"/>
      <c r="AF2" s="358"/>
      <c r="AG2" s="358"/>
      <c r="AH2" s="358"/>
      <c r="AI2" s="358"/>
      <c r="AJ2" s="358"/>
      <c r="AK2" s="358"/>
      <c r="AL2" s="358"/>
      <c r="AM2" s="358"/>
      <c r="AN2" s="358"/>
      <c r="AO2" s="358"/>
      <c r="AP2" s="358"/>
      <c r="AQ2" s="358"/>
      <c r="AR2" s="358"/>
      <c r="AS2" s="358"/>
      <c r="AT2" s="358"/>
      <c r="AU2" s="358"/>
      <c r="AV2" s="358"/>
      <c r="AW2" s="358"/>
      <c r="AX2" s="358"/>
      <c r="AY2" s="358"/>
      <c r="AZ2" s="358"/>
      <c r="BA2" s="358"/>
      <c r="BB2" s="358"/>
      <c r="BC2" s="358"/>
      <c r="BD2" s="358"/>
      <c r="BE2" s="358"/>
      <c r="BF2" s="358"/>
      <c r="BG2" s="358"/>
      <c r="BH2" s="358"/>
      <c r="BI2" s="358"/>
      <c r="BJ2" s="358"/>
      <c r="BK2" s="358"/>
      <c r="BL2" s="358"/>
      <c r="BM2" s="358"/>
      <c r="BN2" s="358"/>
      <c r="BO2" s="358"/>
      <c r="BP2" s="358"/>
      <c r="BQ2" s="358"/>
      <c r="BR2" s="358"/>
      <c r="BS2" s="358"/>
      <c r="BT2" s="358"/>
      <c r="BU2" s="359"/>
    </row>
    <row r="3" spans="1:129" x14ac:dyDescent="0.4">
      <c r="A3" s="360" t="s">
        <v>38</v>
      </c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  <c r="S3" s="361"/>
      <c r="T3" s="361"/>
      <c r="U3" s="361"/>
      <c r="V3" s="361"/>
      <c r="W3" s="361"/>
      <c r="X3" s="361"/>
      <c r="Y3" s="361"/>
      <c r="Z3" s="361"/>
      <c r="AA3" s="361"/>
      <c r="AB3" s="361"/>
      <c r="AC3" s="361"/>
      <c r="AD3" s="361"/>
      <c r="AE3" s="361"/>
      <c r="AF3" s="361"/>
      <c r="AG3" s="361"/>
      <c r="AH3" s="361"/>
      <c r="AI3" s="361"/>
      <c r="AJ3" s="361"/>
      <c r="AK3" s="361"/>
      <c r="AL3" s="361"/>
      <c r="AM3" s="361"/>
      <c r="AN3" s="361"/>
      <c r="AO3" s="361"/>
      <c r="AP3" s="361"/>
      <c r="AQ3" s="361"/>
      <c r="AR3" s="361"/>
      <c r="AS3" s="361"/>
      <c r="AT3" s="361"/>
      <c r="AU3" s="361"/>
      <c r="AV3" s="361"/>
      <c r="AW3" s="361"/>
      <c r="AX3" s="361"/>
      <c r="AY3" s="361"/>
      <c r="AZ3" s="361"/>
      <c r="BA3" s="361"/>
      <c r="BB3" s="361"/>
      <c r="BC3" s="361"/>
      <c r="BD3" s="361"/>
      <c r="BE3" s="361"/>
      <c r="BF3" s="361"/>
      <c r="BG3" s="361"/>
      <c r="BH3" s="361"/>
      <c r="BI3" s="361"/>
      <c r="BJ3" s="361"/>
      <c r="BK3" s="361"/>
      <c r="BL3" s="361"/>
      <c r="BM3" s="361"/>
      <c r="BN3" s="361"/>
      <c r="BO3" s="361"/>
      <c r="BP3" s="361"/>
      <c r="BQ3" s="361"/>
      <c r="BR3" s="361"/>
      <c r="BS3" s="361"/>
      <c r="BT3" s="361"/>
      <c r="BU3" s="362"/>
    </row>
    <row r="4" spans="1:129" ht="18.45" x14ac:dyDescent="0.4">
      <c r="A4" s="363" t="s">
        <v>162</v>
      </c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4"/>
      <c r="AC4" s="364"/>
      <c r="AD4" s="364"/>
      <c r="AE4" s="364"/>
      <c r="AF4" s="364"/>
      <c r="AG4" s="364"/>
      <c r="AH4" s="364"/>
      <c r="AI4" s="364"/>
      <c r="AJ4" s="364"/>
      <c r="AK4" s="364"/>
      <c r="AL4" s="364"/>
      <c r="AM4" s="364"/>
      <c r="AN4" s="364"/>
      <c r="AO4" s="364"/>
      <c r="AP4" s="364"/>
      <c r="AQ4" s="364"/>
      <c r="AR4" s="364"/>
      <c r="AS4" s="364"/>
      <c r="AT4" s="364"/>
      <c r="AU4" s="364"/>
      <c r="AV4" s="364"/>
      <c r="AW4" s="364"/>
      <c r="AX4" s="364"/>
      <c r="AY4" s="364"/>
      <c r="AZ4" s="364"/>
      <c r="BA4" s="364"/>
      <c r="BB4" s="364"/>
      <c r="BC4" s="364"/>
      <c r="BD4" s="364"/>
      <c r="BE4" s="364"/>
      <c r="BF4" s="364"/>
      <c r="BG4" s="364"/>
      <c r="BH4" s="364"/>
      <c r="BI4" s="364"/>
      <c r="BJ4" s="364"/>
      <c r="BK4" s="364"/>
      <c r="BL4" s="364"/>
      <c r="BM4" s="364"/>
      <c r="BN4" s="364"/>
      <c r="BO4" s="364"/>
      <c r="BP4" s="364"/>
      <c r="BQ4" s="364"/>
      <c r="BR4" s="364"/>
      <c r="BS4" s="364"/>
      <c r="BT4" s="364"/>
      <c r="BU4" s="365"/>
    </row>
    <row r="5" spans="1:129" ht="21" thickBot="1" x14ac:dyDescent="0.6">
      <c r="A5" s="333" t="s">
        <v>163</v>
      </c>
      <c r="B5" s="334"/>
      <c r="C5" s="334"/>
      <c r="D5" s="334"/>
      <c r="E5" s="334"/>
      <c r="F5" s="334"/>
      <c r="G5" s="334"/>
      <c r="H5" s="334"/>
      <c r="I5" s="334"/>
      <c r="J5" s="334"/>
      <c r="K5" s="334"/>
      <c r="L5" s="334"/>
      <c r="M5" s="334"/>
      <c r="N5" s="334"/>
      <c r="O5" s="334"/>
      <c r="P5" s="334"/>
      <c r="Q5" s="334"/>
      <c r="R5" s="334"/>
      <c r="S5" s="334"/>
      <c r="T5" s="334"/>
      <c r="U5" s="334"/>
      <c r="V5" s="334"/>
      <c r="W5" s="334"/>
      <c r="X5" s="334"/>
      <c r="Y5" s="334"/>
      <c r="Z5" s="334"/>
      <c r="AA5" s="334"/>
      <c r="AB5" s="334"/>
      <c r="AC5" s="334"/>
      <c r="AD5" s="334"/>
      <c r="AE5" s="334"/>
      <c r="AF5" s="334"/>
      <c r="AG5" s="334"/>
      <c r="AH5" s="334"/>
      <c r="AI5" s="334"/>
      <c r="AJ5" s="334"/>
      <c r="AK5" s="334"/>
      <c r="AL5" s="334"/>
      <c r="AM5" s="334"/>
      <c r="AN5" s="334"/>
      <c r="AO5" s="334"/>
      <c r="AP5" s="334"/>
      <c r="AQ5" s="334"/>
      <c r="AR5" s="334"/>
      <c r="AS5" s="334"/>
      <c r="AT5" s="334"/>
      <c r="AU5" s="334"/>
      <c r="AV5" s="334"/>
      <c r="AW5" s="334"/>
      <c r="AX5" s="334"/>
      <c r="AY5" s="334"/>
      <c r="AZ5" s="334"/>
      <c r="BA5" s="334"/>
      <c r="BB5" s="334"/>
      <c r="BC5" s="334"/>
      <c r="BD5" s="334"/>
      <c r="BE5" s="334"/>
      <c r="BF5" s="334"/>
      <c r="BG5" s="334"/>
      <c r="BH5" s="334"/>
      <c r="BI5" s="334"/>
      <c r="BJ5" s="334"/>
      <c r="BK5" s="334"/>
      <c r="BL5" s="334"/>
      <c r="BM5" s="334"/>
      <c r="BN5" s="334"/>
      <c r="BO5" s="334"/>
      <c r="BP5" s="334"/>
      <c r="BQ5" s="334"/>
      <c r="BR5" s="334"/>
      <c r="BS5" s="334"/>
      <c r="BT5" s="334"/>
      <c r="BU5" s="335"/>
    </row>
    <row r="6" spans="1:129" ht="15.75" customHeight="1" thickTop="1" x14ac:dyDescent="0.4">
      <c r="A6" s="370" t="s">
        <v>34</v>
      </c>
      <c r="B6" s="376" t="s">
        <v>0</v>
      </c>
      <c r="C6" s="370" t="s">
        <v>1</v>
      </c>
      <c r="D6" s="372" t="s">
        <v>2</v>
      </c>
      <c r="E6" s="401" t="s">
        <v>21</v>
      </c>
      <c r="F6" s="402"/>
      <c r="G6" s="402"/>
      <c r="H6" s="402"/>
      <c r="I6" s="402"/>
      <c r="J6" s="402"/>
      <c r="K6" s="402"/>
      <c r="L6" s="402"/>
      <c r="M6" s="402"/>
      <c r="N6" s="402"/>
      <c r="O6" s="402"/>
      <c r="P6" s="402"/>
      <c r="Q6" s="402"/>
      <c r="R6" s="403"/>
      <c r="S6" s="379" t="s">
        <v>3</v>
      </c>
      <c r="T6" s="380"/>
      <c r="U6" s="380"/>
      <c r="V6" s="380"/>
      <c r="W6" s="380"/>
      <c r="X6" s="380"/>
      <c r="Y6" s="380"/>
      <c r="Z6" s="380"/>
      <c r="AA6" s="380"/>
      <c r="AB6" s="380"/>
      <c r="AC6" s="380"/>
      <c r="AD6" s="380"/>
      <c r="AE6" s="380"/>
      <c r="AF6" s="380"/>
      <c r="AG6" s="380"/>
      <c r="AH6" s="380"/>
      <c r="AI6" s="380"/>
      <c r="AJ6" s="380"/>
      <c r="AK6" s="380"/>
      <c r="AL6" s="381"/>
      <c r="AM6" s="389" t="s">
        <v>14</v>
      </c>
      <c r="AN6" s="390"/>
      <c r="AO6" s="390"/>
      <c r="AP6" s="390"/>
      <c r="AQ6" s="390"/>
      <c r="AR6" s="390"/>
      <c r="AS6" s="390"/>
      <c r="AT6" s="390"/>
      <c r="AU6" s="390"/>
      <c r="AV6" s="390"/>
      <c r="AW6" s="390"/>
      <c r="AX6" s="390"/>
      <c r="AY6" s="390"/>
      <c r="AZ6" s="390"/>
      <c r="BA6" s="390"/>
      <c r="BB6" s="390"/>
      <c r="BC6" s="390"/>
      <c r="BD6" s="391"/>
      <c r="BE6" s="395" t="s">
        <v>17</v>
      </c>
      <c r="BF6" s="396"/>
      <c r="BG6" s="396"/>
      <c r="BH6" s="396"/>
      <c r="BI6" s="396"/>
      <c r="BJ6" s="396"/>
      <c r="BK6" s="396"/>
      <c r="BL6" s="396"/>
      <c r="BM6" s="396"/>
      <c r="BN6" s="396"/>
      <c r="BO6" s="396"/>
      <c r="BP6" s="396"/>
      <c r="BQ6" s="396"/>
      <c r="BR6" s="396"/>
      <c r="BS6" s="396"/>
      <c r="BT6" s="397"/>
      <c r="BU6" s="367" t="s">
        <v>115</v>
      </c>
    </row>
    <row r="7" spans="1:129" ht="15" thickBot="1" x14ac:dyDescent="0.45">
      <c r="A7" s="371"/>
      <c r="B7" s="377"/>
      <c r="C7" s="371"/>
      <c r="D7" s="373"/>
      <c r="E7" s="404"/>
      <c r="F7" s="405"/>
      <c r="G7" s="405"/>
      <c r="H7" s="405"/>
      <c r="I7" s="405"/>
      <c r="J7" s="405"/>
      <c r="K7" s="405"/>
      <c r="L7" s="405"/>
      <c r="M7" s="405"/>
      <c r="N7" s="405"/>
      <c r="O7" s="405"/>
      <c r="P7" s="405"/>
      <c r="Q7" s="405"/>
      <c r="R7" s="406"/>
      <c r="S7" s="382"/>
      <c r="T7" s="383"/>
      <c r="U7" s="383"/>
      <c r="V7" s="383"/>
      <c r="W7" s="383"/>
      <c r="X7" s="383"/>
      <c r="Y7" s="383"/>
      <c r="Z7" s="383"/>
      <c r="AA7" s="383"/>
      <c r="AB7" s="383"/>
      <c r="AC7" s="383"/>
      <c r="AD7" s="383"/>
      <c r="AE7" s="383"/>
      <c r="AF7" s="383"/>
      <c r="AG7" s="383"/>
      <c r="AH7" s="383"/>
      <c r="AI7" s="383"/>
      <c r="AJ7" s="383"/>
      <c r="AK7" s="383"/>
      <c r="AL7" s="384"/>
      <c r="AM7" s="392"/>
      <c r="AN7" s="393"/>
      <c r="AO7" s="393"/>
      <c r="AP7" s="393"/>
      <c r="AQ7" s="393"/>
      <c r="AR7" s="393"/>
      <c r="AS7" s="393"/>
      <c r="AT7" s="393"/>
      <c r="AU7" s="393"/>
      <c r="AV7" s="393"/>
      <c r="AW7" s="393"/>
      <c r="AX7" s="393"/>
      <c r="AY7" s="393"/>
      <c r="AZ7" s="393"/>
      <c r="BA7" s="393"/>
      <c r="BB7" s="393"/>
      <c r="BC7" s="393"/>
      <c r="BD7" s="394"/>
      <c r="BE7" s="398"/>
      <c r="BF7" s="399"/>
      <c r="BG7" s="399"/>
      <c r="BH7" s="399"/>
      <c r="BI7" s="399"/>
      <c r="BJ7" s="399"/>
      <c r="BK7" s="399"/>
      <c r="BL7" s="399"/>
      <c r="BM7" s="399"/>
      <c r="BN7" s="399"/>
      <c r="BO7" s="399"/>
      <c r="BP7" s="399"/>
      <c r="BQ7" s="399"/>
      <c r="BR7" s="399"/>
      <c r="BS7" s="399"/>
      <c r="BT7" s="400"/>
      <c r="BU7" s="368"/>
    </row>
    <row r="8" spans="1:129" ht="14.25" customHeight="1" thickTop="1" thickBot="1" x14ac:dyDescent="0.45">
      <c r="A8" s="371"/>
      <c r="B8" s="377"/>
      <c r="C8" s="371"/>
      <c r="D8" s="373"/>
      <c r="E8" s="404"/>
      <c r="F8" s="409"/>
      <c r="G8" s="407" t="s">
        <v>150</v>
      </c>
      <c r="H8" s="407"/>
      <c r="I8" s="407"/>
      <c r="J8" s="408"/>
      <c r="K8" s="405"/>
      <c r="L8" s="405"/>
      <c r="M8" s="405"/>
      <c r="N8" s="405"/>
      <c r="O8" s="405"/>
      <c r="P8" s="405"/>
      <c r="Q8" s="405"/>
      <c r="R8" s="406"/>
      <c r="S8" s="385" t="s">
        <v>10</v>
      </c>
      <c r="T8" s="386"/>
      <c r="U8" s="386"/>
      <c r="V8" s="386"/>
      <c r="W8" s="386"/>
      <c r="X8" s="386"/>
      <c r="Y8" s="386"/>
      <c r="Z8" s="386"/>
      <c r="AA8" s="386"/>
      <c r="AB8" s="387"/>
      <c r="AC8" s="386" t="s">
        <v>13</v>
      </c>
      <c r="AD8" s="386"/>
      <c r="AE8" s="386"/>
      <c r="AF8" s="386"/>
      <c r="AG8" s="386"/>
      <c r="AH8" s="386"/>
      <c r="AI8" s="386"/>
      <c r="AJ8" s="386"/>
      <c r="AK8" s="386"/>
      <c r="AL8" s="387"/>
      <c r="AM8" s="385" t="s">
        <v>15</v>
      </c>
      <c r="AN8" s="386"/>
      <c r="AO8" s="386"/>
      <c r="AP8" s="386"/>
      <c r="AQ8" s="386"/>
      <c r="AR8" s="386"/>
      <c r="AS8" s="386"/>
      <c r="AT8" s="386"/>
      <c r="AU8" s="388"/>
      <c r="AV8" s="386" t="s">
        <v>16</v>
      </c>
      <c r="AW8" s="386"/>
      <c r="AX8" s="386"/>
      <c r="AY8" s="386"/>
      <c r="AZ8" s="386"/>
      <c r="BA8" s="386"/>
      <c r="BB8" s="386"/>
      <c r="BC8" s="386"/>
      <c r="BD8" s="387"/>
      <c r="BE8" s="385" t="s">
        <v>18</v>
      </c>
      <c r="BF8" s="386"/>
      <c r="BG8" s="386"/>
      <c r="BH8" s="386"/>
      <c r="BI8" s="386"/>
      <c r="BJ8" s="386"/>
      <c r="BK8" s="386"/>
      <c r="BL8" s="387"/>
      <c r="BM8" s="386" t="s">
        <v>19</v>
      </c>
      <c r="BN8" s="386"/>
      <c r="BO8" s="386"/>
      <c r="BP8" s="386"/>
      <c r="BQ8" s="386"/>
      <c r="BR8" s="386"/>
      <c r="BS8" s="386"/>
      <c r="BT8" s="387"/>
      <c r="BU8" s="368"/>
    </row>
    <row r="9" spans="1:129" ht="15" hidden="1" customHeight="1" x14ac:dyDescent="0.4">
      <c r="A9" s="371"/>
      <c r="B9" s="377"/>
      <c r="C9" s="371"/>
      <c r="D9" s="373"/>
      <c r="E9" s="182"/>
      <c r="F9" s="183"/>
      <c r="G9" s="183"/>
      <c r="H9" s="183"/>
      <c r="I9" s="183"/>
      <c r="J9" s="183"/>
      <c r="K9" s="183"/>
      <c r="L9" s="183"/>
      <c r="M9" s="184"/>
      <c r="N9" s="183"/>
      <c r="O9" s="183"/>
      <c r="P9" s="183"/>
      <c r="Q9" s="183"/>
      <c r="R9" s="185"/>
      <c r="S9" s="186" t="s">
        <v>10</v>
      </c>
      <c r="T9" s="79"/>
      <c r="U9" s="79"/>
      <c r="V9" s="79"/>
      <c r="W9" s="79"/>
      <c r="X9" s="79"/>
      <c r="Y9" s="79"/>
      <c r="Z9" s="79"/>
      <c r="AA9" s="79"/>
      <c r="AB9" s="187"/>
      <c r="AC9" s="79" t="s">
        <v>13</v>
      </c>
      <c r="AD9" s="79"/>
      <c r="AE9" s="79"/>
      <c r="AF9" s="79"/>
      <c r="AG9" s="79"/>
      <c r="AH9" s="79"/>
      <c r="AI9" s="79"/>
      <c r="AJ9" s="79"/>
      <c r="AK9" s="79"/>
      <c r="AL9" s="188"/>
      <c r="AM9" s="79" t="s">
        <v>15</v>
      </c>
      <c r="AN9" s="79"/>
      <c r="AO9" s="79"/>
      <c r="AP9" s="79"/>
      <c r="AQ9" s="79"/>
      <c r="AR9" s="79"/>
      <c r="AS9" s="79"/>
      <c r="AT9" s="79"/>
      <c r="AU9" s="189"/>
      <c r="AV9" s="79" t="s">
        <v>16</v>
      </c>
      <c r="AW9" s="79"/>
      <c r="AX9" s="79"/>
      <c r="AY9" s="79"/>
      <c r="AZ9" s="79"/>
      <c r="BA9" s="79"/>
      <c r="BB9" s="79"/>
      <c r="BC9" s="79"/>
      <c r="BD9" s="79"/>
      <c r="BE9" s="186"/>
      <c r="BF9" s="79"/>
      <c r="BG9" s="79"/>
      <c r="BH9" s="79"/>
      <c r="BI9" s="79"/>
      <c r="BJ9" s="79"/>
      <c r="BK9" s="79"/>
      <c r="BL9" s="189"/>
      <c r="BM9" s="79"/>
      <c r="BN9" s="79"/>
      <c r="BO9" s="79"/>
      <c r="BP9" s="79"/>
      <c r="BQ9" s="79"/>
      <c r="BR9" s="79"/>
      <c r="BS9" s="79"/>
      <c r="BT9" s="188"/>
      <c r="BU9" s="368"/>
    </row>
    <row r="10" spans="1:129" ht="159.75" customHeight="1" thickTop="1" thickBot="1" x14ac:dyDescent="0.45">
      <c r="A10" s="371"/>
      <c r="B10" s="378"/>
      <c r="C10" s="375"/>
      <c r="D10" s="374"/>
      <c r="E10" s="190" t="s">
        <v>85</v>
      </c>
      <c r="F10" s="191" t="s">
        <v>12</v>
      </c>
      <c r="G10" s="316" t="s">
        <v>151</v>
      </c>
      <c r="H10" s="316" t="s">
        <v>146</v>
      </c>
      <c r="I10" s="316" t="s">
        <v>12</v>
      </c>
      <c r="J10" s="172" t="s">
        <v>5</v>
      </c>
      <c r="K10" s="172" t="s">
        <v>160</v>
      </c>
      <c r="L10" s="318" t="s">
        <v>148</v>
      </c>
      <c r="M10" s="173" t="s">
        <v>161</v>
      </c>
      <c r="N10" s="192" t="s">
        <v>143</v>
      </c>
      <c r="O10" s="192" t="s">
        <v>158</v>
      </c>
      <c r="P10" s="192" t="s">
        <v>152</v>
      </c>
      <c r="Q10" s="192" t="s">
        <v>121</v>
      </c>
      <c r="R10" s="172" t="s">
        <v>9</v>
      </c>
      <c r="S10" s="193" t="str">
        <f>J10</f>
        <v>Wykład</v>
      </c>
      <c r="T10" s="193" t="str">
        <f>K10</f>
        <v>Ćwiczenia</v>
      </c>
      <c r="U10" s="194" t="s">
        <v>147</v>
      </c>
      <c r="V10" s="173" t="s">
        <v>161</v>
      </c>
      <c r="W10" s="192" t="s">
        <v>143</v>
      </c>
      <c r="X10" s="192" t="s">
        <v>158</v>
      </c>
      <c r="Y10" s="192" t="s">
        <v>153</v>
      </c>
      <c r="Z10" s="192" t="str">
        <f>Q10</f>
        <v>PZ</v>
      </c>
      <c r="AA10" s="194" t="s">
        <v>90</v>
      </c>
      <c r="AB10" s="195" t="s">
        <v>12</v>
      </c>
      <c r="AC10" s="193" t="str">
        <f>J10</f>
        <v>Wykład</v>
      </c>
      <c r="AD10" s="193" t="str">
        <f>K10</f>
        <v>Ćwiczenia</v>
      </c>
      <c r="AE10" s="319" t="str">
        <f>L10</f>
        <v>zajęcia terenowe***</v>
      </c>
      <c r="AF10" s="173" t="s">
        <v>161</v>
      </c>
      <c r="AG10" s="192" t="str">
        <f>N10</f>
        <v>ZP**</v>
      </c>
      <c r="AH10" s="192" t="s">
        <v>159</v>
      </c>
      <c r="AI10" s="192" t="s">
        <v>153</v>
      </c>
      <c r="AJ10" s="192" t="str">
        <f>Q10</f>
        <v>PZ</v>
      </c>
      <c r="AK10" s="194" t="s">
        <v>90</v>
      </c>
      <c r="AL10" s="195" t="s">
        <v>12</v>
      </c>
      <c r="AM10" s="193" t="str">
        <f>AC10</f>
        <v>Wykład</v>
      </c>
      <c r="AN10" s="194" t="str">
        <f>AD10</f>
        <v>Ćwiczenia</v>
      </c>
      <c r="AO10" s="320" t="str">
        <f>AE10</f>
        <v>zajęcia terenowe***</v>
      </c>
      <c r="AP10" s="173" t="s">
        <v>161</v>
      </c>
      <c r="AQ10" s="192" t="str">
        <f>AG10</f>
        <v>ZP**</v>
      </c>
      <c r="AR10" s="192" t="s">
        <v>153</v>
      </c>
      <c r="AS10" s="194" t="str">
        <f t="shared" ref="AS10" si="0">AJ10</f>
        <v>PZ</v>
      </c>
      <c r="AT10" s="194" t="str">
        <f t="shared" ref="AT10" si="1">AK10</f>
        <v>seminarium</v>
      </c>
      <c r="AU10" s="195" t="s">
        <v>12</v>
      </c>
      <c r="AV10" s="193" t="str">
        <f>AM10</f>
        <v>Wykład</v>
      </c>
      <c r="AW10" s="194" t="str">
        <f>AN10</f>
        <v>Ćwiczenia</v>
      </c>
      <c r="AX10" s="192" t="str">
        <f>AO10</f>
        <v>zajęcia terenowe***</v>
      </c>
      <c r="AY10" s="173" t="s">
        <v>161</v>
      </c>
      <c r="AZ10" s="192" t="str">
        <f>AQ10</f>
        <v>ZP**</v>
      </c>
      <c r="BA10" s="192" t="s">
        <v>153</v>
      </c>
      <c r="BB10" s="194" t="str">
        <f t="shared" ref="BB10" si="2">AS10</f>
        <v>PZ</v>
      </c>
      <c r="BC10" s="194" t="str">
        <f t="shared" ref="BC10" si="3">AT10</f>
        <v>seminarium</v>
      </c>
      <c r="BD10" s="195" t="s">
        <v>12</v>
      </c>
      <c r="BE10" s="193" t="str">
        <f>AM10</f>
        <v>Wykład</v>
      </c>
      <c r="BF10" s="194" t="str">
        <f>AN10</f>
        <v>Ćwiczenia</v>
      </c>
      <c r="BG10" s="192" t="str">
        <f>AO10</f>
        <v>zajęcia terenowe***</v>
      </c>
      <c r="BH10" s="173" t="s">
        <v>161</v>
      </c>
      <c r="BI10" s="192" t="str">
        <f>AQ10</f>
        <v>ZP**</v>
      </c>
      <c r="BJ10" s="194" t="str">
        <f t="shared" ref="BJ10" si="4">AS10</f>
        <v>PZ</v>
      </c>
      <c r="BK10" s="194" t="str">
        <f t="shared" ref="BK10" si="5">AT10</f>
        <v>seminarium</v>
      </c>
      <c r="BL10" s="195" t="s">
        <v>12</v>
      </c>
      <c r="BM10" s="193" t="str">
        <f>AM10</f>
        <v>Wykład</v>
      </c>
      <c r="BN10" s="194" t="str">
        <f>AN10</f>
        <v>Ćwiczenia</v>
      </c>
      <c r="BO10" s="192" t="str">
        <f>AO10</f>
        <v>zajęcia terenowe***</v>
      </c>
      <c r="BP10" s="173" t="s">
        <v>161</v>
      </c>
      <c r="BQ10" s="192" t="str">
        <f>AQ10</f>
        <v>ZP**</v>
      </c>
      <c r="BR10" s="194" t="str">
        <f t="shared" ref="BR10" si="6">AS10</f>
        <v>PZ</v>
      </c>
      <c r="BS10" s="194" t="str">
        <f t="shared" ref="BS10" si="7">AT10</f>
        <v>seminarium</v>
      </c>
      <c r="BT10" s="195" t="s">
        <v>12</v>
      </c>
      <c r="BU10" s="369"/>
    </row>
    <row r="11" spans="1:129" s="20" customFormat="1" ht="15.45" thickTop="1" thickBot="1" x14ac:dyDescent="0.45">
      <c r="A11" s="88">
        <v>1</v>
      </c>
      <c r="B11" s="196">
        <v>2</v>
      </c>
      <c r="C11" s="197">
        <v>3</v>
      </c>
      <c r="D11" s="133">
        <v>4</v>
      </c>
      <c r="E11" s="198">
        <v>5</v>
      </c>
      <c r="F11" s="180">
        <v>6</v>
      </c>
      <c r="G11" s="317"/>
      <c r="H11" s="317"/>
      <c r="I11" s="317"/>
      <c r="J11" s="133">
        <v>7</v>
      </c>
      <c r="K11" s="133">
        <v>8</v>
      </c>
      <c r="L11" s="133">
        <v>9</v>
      </c>
      <c r="M11" s="133">
        <v>10</v>
      </c>
      <c r="N11" s="133">
        <v>12</v>
      </c>
      <c r="O11" s="133"/>
      <c r="P11" s="133"/>
      <c r="Q11" s="133">
        <v>13</v>
      </c>
      <c r="R11" s="133">
        <v>15</v>
      </c>
      <c r="S11" s="133">
        <v>16</v>
      </c>
      <c r="T11" s="133">
        <v>17</v>
      </c>
      <c r="U11" s="133">
        <v>18</v>
      </c>
      <c r="V11" s="133">
        <v>19</v>
      </c>
      <c r="W11" s="133">
        <v>21</v>
      </c>
      <c r="X11" s="133"/>
      <c r="Y11" s="133"/>
      <c r="Z11" s="133">
        <v>22</v>
      </c>
      <c r="AA11" s="133">
        <v>24</v>
      </c>
      <c r="AB11" s="180">
        <v>25</v>
      </c>
      <c r="AC11" s="133">
        <v>26</v>
      </c>
      <c r="AD11" s="133">
        <v>27</v>
      </c>
      <c r="AE11" s="133">
        <v>28</v>
      </c>
      <c r="AF11" s="133">
        <v>29</v>
      </c>
      <c r="AG11" s="133">
        <v>31</v>
      </c>
      <c r="AH11" s="133"/>
      <c r="AI11" s="133"/>
      <c r="AJ11" s="133">
        <v>32</v>
      </c>
      <c r="AK11" s="133">
        <v>34</v>
      </c>
      <c r="AL11" s="180">
        <v>35</v>
      </c>
      <c r="AM11" s="197">
        <v>36</v>
      </c>
      <c r="AN11" s="197">
        <v>37</v>
      </c>
      <c r="AO11" s="197">
        <v>38</v>
      </c>
      <c r="AP11" s="197">
        <v>39</v>
      </c>
      <c r="AQ11" s="197">
        <v>41</v>
      </c>
      <c r="AR11" s="197"/>
      <c r="AS11" s="197">
        <v>42</v>
      </c>
      <c r="AT11" s="197">
        <v>44</v>
      </c>
      <c r="AU11" s="199">
        <v>45</v>
      </c>
      <c r="AV11" s="197">
        <v>46</v>
      </c>
      <c r="AW11" s="197">
        <v>47</v>
      </c>
      <c r="AX11" s="197">
        <v>48</v>
      </c>
      <c r="AY11" s="197">
        <v>49</v>
      </c>
      <c r="AZ11" s="197">
        <v>51</v>
      </c>
      <c r="BA11" s="197"/>
      <c r="BB11" s="197">
        <v>52</v>
      </c>
      <c r="BC11" s="197">
        <v>54</v>
      </c>
      <c r="BD11" s="199">
        <v>55</v>
      </c>
      <c r="BE11" s="197">
        <v>56</v>
      </c>
      <c r="BF11" s="197">
        <v>57</v>
      </c>
      <c r="BG11" s="197">
        <v>58</v>
      </c>
      <c r="BH11" s="197">
        <v>59</v>
      </c>
      <c r="BI11" s="197">
        <v>61</v>
      </c>
      <c r="BJ11" s="197">
        <v>62</v>
      </c>
      <c r="BK11" s="197">
        <v>64</v>
      </c>
      <c r="BL11" s="199">
        <v>65</v>
      </c>
      <c r="BM11" s="197">
        <v>66</v>
      </c>
      <c r="BN11" s="197">
        <v>67</v>
      </c>
      <c r="BO11" s="197">
        <v>68</v>
      </c>
      <c r="BP11" s="197">
        <v>69</v>
      </c>
      <c r="BQ11" s="197">
        <v>71</v>
      </c>
      <c r="BR11" s="197">
        <v>72</v>
      </c>
      <c r="BS11" s="197">
        <v>74</v>
      </c>
      <c r="BT11" s="199">
        <v>75</v>
      </c>
      <c r="BU11" s="303">
        <v>76</v>
      </c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</row>
    <row r="12" spans="1:129" s="76" customFormat="1" ht="30.65" customHeight="1" thickTop="1" thickBot="1" x14ac:dyDescent="0.45">
      <c r="A12" s="200">
        <v>2</v>
      </c>
      <c r="B12" s="201" t="s">
        <v>45</v>
      </c>
      <c r="C12" s="202"/>
      <c r="D12" s="342" t="s">
        <v>109</v>
      </c>
      <c r="E12" s="414"/>
      <c r="F12" s="414"/>
      <c r="G12" s="414"/>
      <c r="H12" s="414"/>
      <c r="I12" s="414"/>
      <c r="J12" s="414"/>
      <c r="K12" s="414"/>
      <c r="L12" s="414"/>
      <c r="M12" s="414"/>
      <c r="N12" s="414"/>
      <c r="O12" s="414"/>
      <c r="P12" s="414"/>
      <c r="Q12" s="414"/>
      <c r="R12" s="415"/>
      <c r="S12" s="343" t="s">
        <v>103</v>
      </c>
      <c r="T12" s="343"/>
      <c r="U12" s="343"/>
      <c r="V12" s="343"/>
      <c r="W12" s="343"/>
      <c r="X12" s="343"/>
      <c r="Y12" s="343"/>
      <c r="Z12" s="343"/>
      <c r="AA12" s="343"/>
      <c r="AB12" s="343"/>
      <c r="AC12" s="342" t="s">
        <v>104</v>
      </c>
      <c r="AD12" s="343"/>
      <c r="AE12" s="343"/>
      <c r="AF12" s="343"/>
      <c r="AG12" s="343"/>
      <c r="AH12" s="343"/>
      <c r="AI12" s="343"/>
      <c r="AJ12" s="343"/>
      <c r="AK12" s="343"/>
      <c r="AL12" s="344"/>
      <c r="AM12" s="342" t="s">
        <v>105</v>
      </c>
      <c r="AN12" s="343"/>
      <c r="AO12" s="343"/>
      <c r="AP12" s="343"/>
      <c r="AQ12" s="343"/>
      <c r="AR12" s="343"/>
      <c r="AS12" s="343"/>
      <c r="AT12" s="343"/>
      <c r="AU12" s="344"/>
      <c r="AV12" s="342" t="s">
        <v>106</v>
      </c>
      <c r="AW12" s="343"/>
      <c r="AX12" s="343"/>
      <c r="AY12" s="343"/>
      <c r="AZ12" s="343"/>
      <c r="BA12" s="343"/>
      <c r="BB12" s="343"/>
      <c r="BC12" s="343"/>
      <c r="BD12" s="344"/>
      <c r="BE12" s="342" t="s">
        <v>107</v>
      </c>
      <c r="BF12" s="343"/>
      <c r="BG12" s="343"/>
      <c r="BH12" s="343"/>
      <c r="BI12" s="343"/>
      <c r="BJ12" s="343"/>
      <c r="BK12" s="343"/>
      <c r="BL12" s="344"/>
      <c r="BM12" s="342" t="s">
        <v>108</v>
      </c>
      <c r="BN12" s="343"/>
      <c r="BO12" s="343"/>
      <c r="BP12" s="343"/>
      <c r="BQ12" s="343"/>
      <c r="BR12" s="343"/>
      <c r="BS12" s="343"/>
      <c r="BT12" s="344"/>
      <c r="BU12" s="304" t="s">
        <v>116</v>
      </c>
      <c r="BV12" s="103"/>
      <c r="BW12" s="103"/>
      <c r="BX12" s="103"/>
      <c r="BY12" s="103"/>
      <c r="BZ12" s="103"/>
      <c r="CA12" s="103"/>
      <c r="CB12" s="103"/>
      <c r="CC12" s="103"/>
      <c r="CD12" s="103"/>
      <c r="CE12" s="103"/>
      <c r="CF12" s="103"/>
      <c r="CG12" s="103"/>
      <c r="CH12" s="103"/>
      <c r="CI12" s="103"/>
      <c r="CJ12" s="103"/>
      <c r="CK12" s="103"/>
      <c r="CL12" s="103"/>
      <c r="CM12" s="103"/>
      <c r="CN12" s="103"/>
      <c r="CO12" s="103"/>
      <c r="CP12" s="103"/>
      <c r="CQ12" s="103"/>
      <c r="CR12" s="103"/>
      <c r="CS12" s="103"/>
      <c r="CT12" s="103"/>
      <c r="CU12" s="103"/>
      <c r="CV12" s="103"/>
      <c r="CW12" s="103"/>
      <c r="CX12" s="103"/>
      <c r="CY12" s="103"/>
      <c r="CZ12" s="103"/>
      <c r="DA12" s="103"/>
      <c r="DB12" s="103"/>
      <c r="DC12" s="103"/>
      <c r="DD12" s="103"/>
      <c r="DE12" s="103"/>
      <c r="DF12" s="103"/>
      <c r="DG12" s="103"/>
      <c r="DH12" s="103"/>
      <c r="DI12" s="103"/>
      <c r="DJ12" s="103"/>
      <c r="DK12" s="103"/>
      <c r="DL12" s="103"/>
      <c r="DM12" s="103"/>
      <c r="DN12" s="103"/>
      <c r="DO12" s="103"/>
      <c r="DP12" s="103"/>
      <c r="DQ12" s="103"/>
      <c r="DR12" s="103"/>
      <c r="DS12" s="103"/>
      <c r="DT12" s="103"/>
      <c r="DU12" s="103"/>
      <c r="DV12" s="103"/>
      <c r="DW12" s="103"/>
      <c r="DX12" s="103"/>
      <c r="DY12" s="103"/>
    </row>
    <row r="13" spans="1:129" x14ac:dyDescent="0.4">
      <c r="A13" s="200">
        <v>3</v>
      </c>
      <c r="B13" s="170"/>
      <c r="C13" s="164" t="s">
        <v>39</v>
      </c>
      <c r="D13" s="92" t="s">
        <v>86</v>
      </c>
      <c r="E13" s="174">
        <v>90</v>
      </c>
      <c r="F13" s="89">
        <v>4</v>
      </c>
      <c r="G13" s="322"/>
      <c r="H13" s="322"/>
      <c r="I13" s="322"/>
      <c r="J13" s="120">
        <v>30</v>
      </c>
      <c r="K13" s="120"/>
      <c r="L13" s="120"/>
      <c r="M13" s="136">
        <v>60</v>
      </c>
      <c r="N13" s="120"/>
      <c r="O13" s="120"/>
      <c r="P13" s="120"/>
      <c r="Q13" s="120"/>
      <c r="R13" s="120"/>
      <c r="S13" s="137">
        <v>30</v>
      </c>
      <c r="T13" s="138"/>
      <c r="U13" s="100"/>
      <c r="V13" s="100">
        <v>30</v>
      </c>
      <c r="W13" s="100"/>
      <c r="X13" s="100"/>
      <c r="Y13" s="100"/>
      <c r="Z13" s="100"/>
      <c r="AA13" s="139"/>
      <c r="AB13" s="140">
        <v>2</v>
      </c>
      <c r="AC13" s="126"/>
      <c r="AD13" s="92"/>
      <c r="AE13" s="120"/>
      <c r="AF13" s="120">
        <v>30</v>
      </c>
      <c r="AG13" s="120"/>
      <c r="AH13" s="120"/>
      <c r="AI13" s="120"/>
      <c r="AJ13" s="120"/>
      <c r="AK13" s="122"/>
      <c r="AL13" s="123">
        <v>2</v>
      </c>
      <c r="AM13" s="126"/>
      <c r="AN13" s="120"/>
      <c r="AO13" s="120"/>
      <c r="AP13" s="120"/>
      <c r="AQ13" s="120"/>
      <c r="AR13" s="120"/>
      <c r="AS13" s="120"/>
      <c r="AT13" s="122"/>
      <c r="AU13" s="123"/>
      <c r="AV13" s="126"/>
      <c r="AW13" s="120"/>
      <c r="AX13" s="120"/>
      <c r="AY13" s="120"/>
      <c r="AZ13" s="120"/>
      <c r="BA13" s="120"/>
      <c r="BB13" s="120"/>
      <c r="BC13" s="122"/>
      <c r="BD13" s="123"/>
      <c r="BE13" s="126"/>
      <c r="BF13" s="120"/>
      <c r="BG13" s="120"/>
      <c r="BH13" s="120"/>
      <c r="BI13" s="120"/>
      <c r="BJ13" s="120"/>
      <c r="BK13" s="122"/>
      <c r="BL13" s="123"/>
      <c r="BM13" s="126"/>
      <c r="BN13" s="92"/>
      <c r="BO13" s="92"/>
      <c r="BP13" s="120"/>
      <c r="BQ13" s="120"/>
      <c r="BR13" s="120"/>
      <c r="BS13" s="122"/>
      <c r="BT13" s="123"/>
      <c r="BU13" s="212">
        <v>2</v>
      </c>
    </row>
    <row r="14" spans="1:129" s="78" customFormat="1" x14ac:dyDescent="0.4">
      <c r="A14" s="200">
        <v>4</v>
      </c>
      <c r="B14" s="149"/>
      <c r="C14" s="163" t="s">
        <v>49</v>
      </c>
      <c r="D14" s="90" t="s">
        <v>86</v>
      </c>
      <c r="E14" s="175">
        <v>30</v>
      </c>
      <c r="F14" s="85">
        <v>2</v>
      </c>
      <c r="G14" s="323"/>
      <c r="H14" s="323"/>
      <c r="I14" s="323"/>
      <c r="J14" s="124">
        <v>15</v>
      </c>
      <c r="K14" s="203">
        <v>15</v>
      </c>
      <c r="L14" s="124"/>
      <c r="M14" s="111">
        <v>0</v>
      </c>
      <c r="N14" s="124"/>
      <c r="O14" s="124"/>
      <c r="P14" s="124"/>
      <c r="Q14" s="124"/>
      <c r="R14" s="124"/>
      <c r="S14" s="94">
        <v>15</v>
      </c>
      <c r="T14" s="203">
        <v>15</v>
      </c>
      <c r="U14" s="88"/>
      <c r="V14" s="88">
        <v>0</v>
      </c>
      <c r="W14" s="88"/>
      <c r="X14" s="88"/>
      <c r="Y14" s="88"/>
      <c r="Z14" s="88"/>
      <c r="AA14" s="127"/>
      <c r="AB14" s="109">
        <v>2</v>
      </c>
      <c r="AC14" s="121"/>
      <c r="AD14" s="90"/>
      <c r="AE14" s="124"/>
      <c r="AF14" s="124"/>
      <c r="AG14" s="124"/>
      <c r="AH14" s="124"/>
      <c r="AI14" s="124"/>
      <c r="AJ14" s="124"/>
      <c r="AK14" s="125"/>
      <c r="AL14" s="119"/>
      <c r="AM14" s="121"/>
      <c r="AN14" s="124"/>
      <c r="AO14" s="124"/>
      <c r="AP14" s="124"/>
      <c r="AQ14" s="124"/>
      <c r="AR14" s="124"/>
      <c r="AS14" s="124"/>
      <c r="AT14" s="125"/>
      <c r="AU14" s="119"/>
      <c r="AV14" s="121"/>
      <c r="AW14" s="124"/>
      <c r="AX14" s="124"/>
      <c r="AY14" s="124"/>
      <c r="AZ14" s="124"/>
      <c r="BA14" s="124"/>
      <c r="BB14" s="124"/>
      <c r="BC14" s="125"/>
      <c r="BD14" s="119"/>
      <c r="BE14" s="121"/>
      <c r="BF14" s="124"/>
      <c r="BG14" s="124"/>
      <c r="BH14" s="124"/>
      <c r="BI14" s="124"/>
      <c r="BJ14" s="124"/>
      <c r="BK14" s="125"/>
      <c r="BL14" s="119"/>
      <c r="BM14" s="121"/>
      <c r="BN14" s="90"/>
      <c r="BO14" s="90"/>
      <c r="BP14" s="124"/>
      <c r="BQ14" s="124"/>
      <c r="BR14" s="124"/>
      <c r="BS14" s="125"/>
      <c r="BT14" s="119"/>
      <c r="BU14" s="305"/>
    </row>
    <row r="15" spans="1:129" x14ac:dyDescent="0.4">
      <c r="A15" s="200">
        <v>5</v>
      </c>
      <c r="B15" s="149"/>
      <c r="C15" s="163" t="s">
        <v>50</v>
      </c>
      <c r="D15" s="90" t="s">
        <v>87</v>
      </c>
      <c r="E15" s="175">
        <v>15</v>
      </c>
      <c r="F15" s="85">
        <v>1</v>
      </c>
      <c r="G15" s="323"/>
      <c r="H15" s="323"/>
      <c r="I15" s="323"/>
      <c r="J15" s="124">
        <v>15</v>
      </c>
      <c r="K15" s="124"/>
      <c r="L15" s="124"/>
      <c r="M15" s="124"/>
      <c r="N15" s="124"/>
      <c r="O15" s="124"/>
      <c r="P15" s="124"/>
      <c r="Q15" s="124"/>
      <c r="R15" s="124"/>
      <c r="S15" s="94">
        <v>15</v>
      </c>
      <c r="T15" s="96"/>
      <c r="U15" s="88"/>
      <c r="V15" s="88"/>
      <c r="W15" s="88"/>
      <c r="X15" s="88"/>
      <c r="Y15" s="88"/>
      <c r="Z15" s="88"/>
      <c r="AA15" s="127"/>
      <c r="AB15" s="109">
        <v>1</v>
      </c>
      <c r="AC15" s="121"/>
      <c r="AD15" s="90"/>
      <c r="AE15" s="124"/>
      <c r="AF15" s="124"/>
      <c r="AG15" s="124"/>
      <c r="AH15" s="124"/>
      <c r="AI15" s="124"/>
      <c r="AJ15" s="124"/>
      <c r="AK15" s="125"/>
      <c r="AL15" s="119"/>
      <c r="AM15" s="121"/>
      <c r="AN15" s="124"/>
      <c r="AO15" s="124"/>
      <c r="AP15" s="124"/>
      <c r="AQ15" s="124"/>
      <c r="AR15" s="124"/>
      <c r="AS15" s="124"/>
      <c r="AT15" s="125"/>
      <c r="AU15" s="119"/>
      <c r="AV15" s="121"/>
      <c r="AW15" s="124"/>
      <c r="AX15" s="124"/>
      <c r="AY15" s="124"/>
      <c r="AZ15" s="124"/>
      <c r="BA15" s="124"/>
      <c r="BB15" s="124"/>
      <c r="BC15" s="125"/>
      <c r="BD15" s="119"/>
      <c r="BE15" s="121"/>
      <c r="BF15" s="124"/>
      <c r="BG15" s="124"/>
      <c r="BH15" s="124"/>
      <c r="BI15" s="124"/>
      <c r="BJ15" s="124"/>
      <c r="BK15" s="125"/>
      <c r="BL15" s="119"/>
      <c r="BM15" s="121"/>
      <c r="BN15" s="90"/>
      <c r="BO15" s="90"/>
      <c r="BP15" s="124"/>
      <c r="BQ15" s="124"/>
      <c r="BR15" s="124"/>
      <c r="BS15" s="125"/>
      <c r="BT15" s="119"/>
      <c r="BU15" s="305"/>
    </row>
    <row r="16" spans="1:129" x14ac:dyDescent="0.4">
      <c r="A16" s="200">
        <v>6</v>
      </c>
      <c r="B16" s="149"/>
      <c r="C16" s="163" t="s">
        <v>43</v>
      </c>
      <c r="D16" s="90" t="s">
        <v>87</v>
      </c>
      <c r="E16" s="175">
        <v>15</v>
      </c>
      <c r="F16" s="85">
        <v>1</v>
      </c>
      <c r="G16" s="323"/>
      <c r="H16" s="323"/>
      <c r="I16" s="323"/>
      <c r="J16" s="124">
        <v>15</v>
      </c>
      <c r="K16" s="124"/>
      <c r="L16" s="124"/>
      <c r="M16" s="111"/>
      <c r="N16" s="124"/>
      <c r="O16" s="124"/>
      <c r="P16" s="124"/>
      <c r="Q16" s="124"/>
      <c r="R16" s="124"/>
      <c r="S16" s="94">
        <v>15</v>
      </c>
      <c r="T16" s="96"/>
      <c r="U16" s="88"/>
      <c r="V16" s="88"/>
      <c r="W16" s="88"/>
      <c r="X16" s="88"/>
      <c r="Y16" s="88"/>
      <c r="Z16" s="88"/>
      <c r="AA16" s="127"/>
      <c r="AB16" s="109">
        <v>1</v>
      </c>
      <c r="AC16" s="121"/>
      <c r="AD16" s="90"/>
      <c r="AE16" s="124"/>
      <c r="AF16" s="124"/>
      <c r="AG16" s="124"/>
      <c r="AH16" s="124"/>
      <c r="AI16" s="124"/>
      <c r="AJ16" s="124"/>
      <c r="AK16" s="125"/>
      <c r="AL16" s="119"/>
      <c r="AM16" s="121"/>
      <c r="AN16" s="124"/>
      <c r="AO16" s="124"/>
      <c r="AP16" s="124"/>
      <c r="AQ16" s="124"/>
      <c r="AR16" s="124"/>
      <c r="AS16" s="124"/>
      <c r="AT16" s="125"/>
      <c r="AU16" s="119"/>
      <c r="AV16" s="121"/>
      <c r="AW16" s="124"/>
      <c r="AX16" s="124"/>
      <c r="AY16" s="124"/>
      <c r="AZ16" s="124"/>
      <c r="BA16" s="124"/>
      <c r="BB16" s="124"/>
      <c r="BC16" s="125"/>
      <c r="BD16" s="119"/>
      <c r="BE16" s="121"/>
      <c r="BF16" s="124"/>
      <c r="BG16" s="124"/>
      <c r="BH16" s="124"/>
      <c r="BI16" s="124"/>
      <c r="BJ16" s="124"/>
      <c r="BK16" s="125"/>
      <c r="BL16" s="119"/>
      <c r="BM16" s="121"/>
      <c r="BN16" s="90"/>
      <c r="BO16" s="90"/>
      <c r="BP16" s="124"/>
      <c r="BQ16" s="124"/>
      <c r="BR16" s="124"/>
      <c r="BS16" s="125"/>
      <c r="BT16" s="119"/>
      <c r="BU16" s="305"/>
    </row>
    <row r="17" spans="1:129" s="78" customFormat="1" x14ac:dyDescent="0.4">
      <c r="A17" s="200">
        <v>7</v>
      </c>
      <c r="B17" s="149"/>
      <c r="C17" s="163" t="s">
        <v>51</v>
      </c>
      <c r="D17" s="90" t="s">
        <v>87</v>
      </c>
      <c r="E17" s="175">
        <v>15</v>
      </c>
      <c r="F17" s="85">
        <v>1</v>
      </c>
      <c r="G17" s="323" t="s">
        <v>155</v>
      </c>
      <c r="H17" s="323">
        <v>15</v>
      </c>
      <c r="I17" s="323">
        <v>1</v>
      </c>
      <c r="J17" s="124">
        <v>15</v>
      </c>
      <c r="K17" s="124"/>
      <c r="L17" s="124"/>
      <c r="M17" s="124"/>
      <c r="N17" s="124"/>
      <c r="O17" s="124"/>
      <c r="P17" s="124"/>
      <c r="Q17" s="124"/>
      <c r="R17" s="124"/>
      <c r="S17" s="94">
        <v>15</v>
      </c>
      <c r="T17" s="96"/>
      <c r="U17" s="88"/>
      <c r="V17" s="88"/>
      <c r="W17" s="88"/>
      <c r="X17" s="88"/>
      <c r="Y17" s="88"/>
      <c r="Z17" s="88"/>
      <c r="AA17" s="127"/>
      <c r="AB17" s="109">
        <v>1</v>
      </c>
      <c r="AC17" s="121"/>
      <c r="AD17" s="90"/>
      <c r="AE17" s="124"/>
      <c r="AF17" s="124"/>
      <c r="AG17" s="124"/>
      <c r="AH17" s="124"/>
      <c r="AI17" s="124"/>
      <c r="AJ17" s="124"/>
      <c r="AK17" s="125"/>
      <c r="AL17" s="119"/>
      <c r="AM17" s="121"/>
      <c r="AN17" s="124"/>
      <c r="AO17" s="124"/>
      <c r="AP17" s="124"/>
      <c r="AQ17" s="124"/>
      <c r="AR17" s="124"/>
      <c r="AS17" s="124"/>
      <c r="AT17" s="125"/>
      <c r="AU17" s="119"/>
      <c r="AV17" s="121"/>
      <c r="AW17" s="124"/>
      <c r="AX17" s="124"/>
      <c r="AY17" s="124"/>
      <c r="AZ17" s="124"/>
      <c r="BA17" s="124"/>
      <c r="BB17" s="124"/>
      <c r="BC17" s="125"/>
      <c r="BD17" s="119"/>
      <c r="BE17" s="121"/>
      <c r="BF17" s="124"/>
      <c r="BG17" s="124"/>
      <c r="BH17" s="124"/>
      <c r="BI17" s="124"/>
      <c r="BJ17" s="124"/>
      <c r="BK17" s="125"/>
      <c r="BL17" s="119"/>
      <c r="BM17" s="121"/>
      <c r="BN17" s="90"/>
      <c r="BO17" s="90"/>
      <c r="BP17" s="124"/>
      <c r="BQ17" s="124"/>
      <c r="BR17" s="124"/>
      <c r="BS17" s="125"/>
      <c r="BT17" s="119"/>
      <c r="BU17" s="305"/>
    </row>
    <row r="18" spans="1:129" s="78" customFormat="1" x14ac:dyDescent="0.4">
      <c r="A18" s="200">
        <v>8</v>
      </c>
      <c r="B18" s="149"/>
      <c r="C18" s="163" t="s">
        <v>52</v>
      </c>
      <c r="D18" s="90" t="s">
        <v>86</v>
      </c>
      <c r="E18" s="175">
        <v>30</v>
      </c>
      <c r="F18" s="85">
        <v>2</v>
      </c>
      <c r="G18" s="323"/>
      <c r="H18" s="323"/>
      <c r="I18" s="323"/>
      <c r="J18" s="124">
        <v>15</v>
      </c>
      <c r="K18" s="124">
        <v>15</v>
      </c>
      <c r="L18" s="124"/>
      <c r="M18" s="111"/>
      <c r="N18" s="124"/>
      <c r="O18" s="124"/>
      <c r="P18" s="124"/>
      <c r="Q18" s="124"/>
      <c r="R18" s="124"/>
      <c r="S18" s="94"/>
      <c r="T18" s="96"/>
      <c r="U18" s="88"/>
      <c r="V18" s="88"/>
      <c r="W18" s="88"/>
      <c r="X18" s="88"/>
      <c r="Y18" s="88"/>
      <c r="Z18" s="88"/>
      <c r="AA18" s="127"/>
      <c r="AB18" s="109"/>
      <c r="AC18" s="121">
        <v>15</v>
      </c>
      <c r="AD18" s="90">
        <v>15</v>
      </c>
      <c r="AE18" s="124"/>
      <c r="AF18" s="124"/>
      <c r="AG18" s="124"/>
      <c r="AH18" s="124"/>
      <c r="AI18" s="124"/>
      <c r="AJ18" s="124"/>
      <c r="AK18" s="125"/>
      <c r="AL18" s="119">
        <v>2</v>
      </c>
      <c r="AM18" s="121"/>
      <c r="AN18" s="124"/>
      <c r="AO18" s="124"/>
      <c r="AP18" s="124"/>
      <c r="AQ18" s="124"/>
      <c r="AR18" s="124"/>
      <c r="AS18" s="124"/>
      <c r="AT18" s="125"/>
      <c r="AU18" s="119"/>
      <c r="AV18" s="121"/>
      <c r="AW18" s="124"/>
      <c r="AX18" s="124"/>
      <c r="AY18" s="124"/>
      <c r="AZ18" s="124"/>
      <c r="BA18" s="124"/>
      <c r="BB18" s="124"/>
      <c r="BC18" s="125"/>
      <c r="BD18" s="119"/>
      <c r="BE18" s="121"/>
      <c r="BF18" s="124"/>
      <c r="BG18" s="124"/>
      <c r="BH18" s="124"/>
      <c r="BI18" s="124"/>
      <c r="BJ18" s="124"/>
      <c r="BK18" s="125"/>
      <c r="BL18" s="119"/>
      <c r="BM18" s="121"/>
      <c r="BN18" s="90"/>
      <c r="BO18" s="90"/>
      <c r="BP18" s="124"/>
      <c r="BQ18" s="124"/>
      <c r="BR18" s="124"/>
      <c r="BS18" s="125"/>
      <c r="BT18" s="119"/>
      <c r="BU18" s="305"/>
    </row>
    <row r="19" spans="1:129" x14ac:dyDescent="0.4">
      <c r="A19" s="200">
        <v>9</v>
      </c>
      <c r="B19" s="149"/>
      <c r="C19" s="163" t="s">
        <v>84</v>
      </c>
      <c r="D19" s="90" t="s">
        <v>87</v>
      </c>
      <c r="E19" s="175">
        <v>30</v>
      </c>
      <c r="F19" s="85">
        <v>2</v>
      </c>
      <c r="G19" s="323"/>
      <c r="H19" s="323"/>
      <c r="I19" s="323"/>
      <c r="J19" s="124">
        <v>15</v>
      </c>
      <c r="K19" s="124"/>
      <c r="L19" s="124"/>
      <c r="M19" s="111">
        <v>15</v>
      </c>
      <c r="N19" s="124"/>
      <c r="O19" s="124"/>
      <c r="P19" s="124"/>
      <c r="Q19" s="124"/>
      <c r="R19" s="124"/>
      <c r="S19" s="94">
        <v>15</v>
      </c>
      <c r="T19" s="96"/>
      <c r="U19" s="88"/>
      <c r="V19" s="88">
        <v>15</v>
      </c>
      <c r="W19" s="88"/>
      <c r="X19" s="88"/>
      <c r="Y19" s="88"/>
      <c r="Z19" s="88"/>
      <c r="AA19" s="127"/>
      <c r="AB19" s="109">
        <v>2</v>
      </c>
      <c r="AC19" s="121"/>
      <c r="AD19" s="90"/>
      <c r="AE19" s="124"/>
      <c r="AF19" s="124"/>
      <c r="AG19" s="124"/>
      <c r="AH19" s="124"/>
      <c r="AI19" s="124"/>
      <c r="AJ19" s="124"/>
      <c r="AK19" s="125"/>
      <c r="AL19" s="119"/>
      <c r="AM19" s="121"/>
      <c r="AN19" s="124"/>
      <c r="AO19" s="124"/>
      <c r="AP19" s="124"/>
      <c r="AQ19" s="124"/>
      <c r="AR19" s="124"/>
      <c r="AS19" s="124"/>
      <c r="AT19" s="125"/>
      <c r="AU19" s="119"/>
      <c r="AV19" s="121"/>
      <c r="AW19" s="124"/>
      <c r="AX19" s="124"/>
      <c r="AY19" s="124"/>
      <c r="AZ19" s="124"/>
      <c r="BA19" s="124"/>
      <c r="BB19" s="124"/>
      <c r="BC19" s="125"/>
      <c r="BD19" s="119"/>
      <c r="BE19" s="121"/>
      <c r="BF19" s="124"/>
      <c r="BG19" s="124"/>
      <c r="BH19" s="124"/>
      <c r="BI19" s="124"/>
      <c r="BJ19" s="124"/>
      <c r="BK19" s="125"/>
      <c r="BL19" s="119"/>
      <c r="BM19" s="121"/>
      <c r="BN19" s="90"/>
      <c r="BO19" s="90"/>
      <c r="BP19" s="124"/>
      <c r="BQ19" s="124"/>
      <c r="BR19" s="124"/>
      <c r="BS19" s="125"/>
      <c r="BT19" s="119"/>
      <c r="BU19" s="215"/>
    </row>
    <row r="20" spans="1:129" x14ac:dyDescent="0.4">
      <c r="A20" s="200">
        <v>10</v>
      </c>
      <c r="B20" s="149"/>
      <c r="C20" s="163" t="s">
        <v>53</v>
      </c>
      <c r="D20" s="90" t="s">
        <v>87</v>
      </c>
      <c r="E20" s="175">
        <v>15</v>
      </c>
      <c r="F20" s="85">
        <v>1</v>
      </c>
      <c r="G20" s="323"/>
      <c r="H20" s="323"/>
      <c r="I20" s="323"/>
      <c r="J20" s="124">
        <v>5</v>
      </c>
      <c r="K20" s="124"/>
      <c r="L20" s="124"/>
      <c r="M20" s="124">
        <v>10</v>
      </c>
      <c r="N20" s="124"/>
      <c r="O20" s="124"/>
      <c r="P20" s="124"/>
      <c r="Q20" s="124"/>
      <c r="R20" s="124"/>
      <c r="S20" s="94"/>
      <c r="T20" s="96"/>
      <c r="U20" s="88"/>
      <c r="V20" s="88"/>
      <c r="W20" s="88"/>
      <c r="X20" s="88"/>
      <c r="Y20" s="88"/>
      <c r="Z20" s="88"/>
      <c r="AA20" s="127"/>
      <c r="AB20" s="109"/>
      <c r="AC20" s="121"/>
      <c r="AD20" s="90"/>
      <c r="AE20" s="124"/>
      <c r="AF20" s="124"/>
      <c r="AG20" s="124"/>
      <c r="AH20" s="124"/>
      <c r="AI20" s="124"/>
      <c r="AJ20" s="124"/>
      <c r="AK20" s="125"/>
      <c r="AL20" s="119"/>
      <c r="AM20" s="121">
        <v>5</v>
      </c>
      <c r="AN20" s="124"/>
      <c r="AO20" s="124"/>
      <c r="AP20" s="124">
        <v>10</v>
      </c>
      <c r="AQ20" s="124"/>
      <c r="AR20" s="124"/>
      <c r="AS20" s="124"/>
      <c r="AT20" s="125"/>
      <c r="AU20" s="119">
        <v>1</v>
      </c>
      <c r="AV20" s="121"/>
      <c r="AW20" s="124"/>
      <c r="AX20" s="124"/>
      <c r="AY20" s="124"/>
      <c r="AZ20" s="124"/>
      <c r="BA20" s="124"/>
      <c r="BB20" s="124"/>
      <c r="BC20" s="125"/>
      <c r="BD20" s="119"/>
      <c r="BE20" s="121"/>
      <c r="BF20" s="124"/>
      <c r="BG20" s="124"/>
      <c r="BH20" s="124"/>
      <c r="BI20" s="124"/>
      <c r="BJ20" s="124"/>
      <c r="BK20" s="125"/>
      <c r="BL20" s="119"/>
      <c r="BM20" s="121"/>
      <c r="BN20" s="90"/>
      <c r="BO20" s="90"/>
      <c r="BP20" s="124"/>
      <c r="BQ20" s="124"/>
      <c r="BR20" s="124"/>
      <c r="BS20" s="125"/>
      <c r="BT20" s="119"/>
      <c r="BU20" s="306"/>
    </row>
    <row r="21" spans="1:129" x14ac:dyDescent="0.4">
      <c r="A21" s="200">
        <v>11</v>
      </c>
      <c r="B21" s="149"/>
      <c r="C21" s="163" t="s">
        <v>54</v>
      </c>
      <c r="D21" s="90" t="s">
        <v>87</v>
      </c>
      <c r="E21" s="175">
        <v>30</v>
      </c>
      <c r="F21" s="85">
        <v>2</v>
      </c>
      <c r="G21" s="323"/>
      <c r="H21" s="323"/>
      <c r="I21" s="323"/>
      <c r="J21" s="124">
        <v>15</v>
      </c>
      <c r="K21" s="124">
        <v>15</v>
      </c>
      <c r="L21" s="124"/>
      <c r="M21" s="111"/>
      <c r="N21" s="124"/>
      <c r="O21" s="124"/>
      <c r="P21" s="124"/>
      <c r="Q21" s="124"/>
      <c r="R21" s="124"/>
      <c r="S21" s="94"/>
      <c r="T21" s="96"/>
      <c r="U21" s="88"/>
      <c r="V21" s="88"/>
      <c r="W21" s="88"/>
      <c r="X21" s="88"/>
      <c r="Y21" s="88"/>
      <c r="Z21" s="88"/>
      <c r="AA21" s="127"/>
      <c r="AB21" s="109"/>
      <c r="AC21" s="121">
        <v>15</v>
      </c>
      <c r="AD21" s="90">
        <v>15</v>
      </c>
      <c r="AE21" s="124"/>
      <c r="AF21" s="124"/>
      <c r="AG21" s="124"/>
      <c r="AH21" s="124"/>
      <c r="AI21" s="124"/>
      <c r="AJ21" s="124"/>
      <c r="AK21" s="125"/>
      <c r="AL21" s="119">
        <v>2</v>
      </c>
      <c r="AM21" s="121"/>
      <c r="AN21" s="124"/>
      <c r="AO21" s="124"/>
      <c r="AP21" s="124"/>
      <c r="AQ21" s="124"/>
      <c r="AR21" s="124"/>
      <c r="AS21" s="124"/>
      <c r="AT21" s="125"/>
      <c r="AU21" s="119"/>
      <c r="AV21" s="121"/>
      <c r="AW21" s="124"/>
      <c r="AX21" s="124"/>
      <c r="AY21" s="124"/>
      <c r="AZ21" s="124"/>
      <c r="BA21" s="124"/>
      <c r="BB21" s="124"/>
      <c r="BC21" s="125"/>
      <c r="BD21" s="119"/>
      <c r="BE21" s="121"/>
      <c r="BF21" s="124"/>
      <c r="BG21" s="124"/>
      <c r="BH21" s="124"/>
      <c r="BI21" s="124"/>
      <c r="BJ21" s="124"/>
      <c r="BK21" s="125"/>
      <c r="BL21" s="119"/>
      <c r="BM21" s="121"/>
      <c r="BN21" s="90"/>
      <c r="BO21" s="90"/>
      <c r="BP21" s="124"/>
      <c r="BQ21" s="124"/>
      <c r="BR21" s="124"/>
      <c r="BS21" s="125"/>
      <c r="BT21" s="119"/>
      <c r="BU21" s="212"/>
    </row>
    <row r="22" spans="1:129" ht="15" thickBot="1" x14ac:dyDescent="0.45">
      <c r="A22" s="200">
        <v>12</v>
      </c>
      <c r="B22" s="149"/>
      <c r="C22" s="165"/>
      <c r="D22" s="91"/>
      <c r="E22" s="176"/>
      <c r="F22" s="86"/>
      <c r="G22" s="324"/>
      <c r="H22" s="324"/>
      <c r="I22" s="324"/>
      <c r="J22" s="99"/>
      <c r="K22" s="99"/>
      <c r="L22" s="99"/>
      <c r="M22" s="112"/>
      <c r="N22" s="99"/>
      <c r="O22" s="99"/>
      <c r="P22" s="99"/>
      <c r="Q22" s="99"/>
      <c r="R22" s="99"/>
      <c r="S22" s="141"/>
      <c r="T22" s="108"/>
      <c r="U22" s="142"/>
      <c r="V22" s="142"/>
      <c r="W22" s="142"/>
      <c r="X22" s="142"/>
      <c r="Y22" s="142"/>
      <c r="Z22" s="142"/>
      <c r="AA22" s="143"/>
      <c r="AB22" s="144"/>
      <c r="AC22" s="101"/>
      <c r="AD22" s="91"/>
      <c r="AE22" s="99"/>
      <c r="AF22" s="99"/>
      <c r="AG22" s="99"/>
      <c r="AH22" s="99"/>
      <c r="AI22" s="99"/>
      <c r="AJ22" s="99"/>
      <c r="AK22" s="102"/>
      <c r="AL22" s="107"/>
      <c r="AM22" s="101"/>
      <c r="AN22" s="99"/>
      <c r="AO22" s="99"/>
      <c r="AP22" s="99"/>
      <c r="AQ22" s="99"/>
      <c r="AR22" s="99"/>
      <c r="AS22" s="99"/>
      <c r="AT22" s="102"/>
      <c r="AU22" s="107"/>
      <c r="AV22" s="101"/>
      <c r="AW22" s="99"/>
      <c r="AX22" s="99"/>
      <c r="AY22" s="99"/>
      <c r="AZ22" s="99"/>
      <c r="BA22" s="99"/>
      <c r="BB22" s="99"/>
      <c r="BC22" s="102"/>
      <c r="BD22" s="107"/>
      <c r="BE22" s="101"/>
      <c r="BF22" s="99"/>
      <c r="BG22" s="99"/>
      <c r="BH22" s="99"/>
      <c r="BI22" s="99"/>
      <c r="BJ22" s="99"/>
      <c r="BK22" s="102"/>
      <c r="BL22" s="107"/>
      <c r="BM22" s="101"/>
      <c r="BN22" s="91"/>
      <c r="BO22" s="91"/>
      <c r="BP22" s="99"/>
      <c r="BQ22" s="99"/>
      <c r="BR22" s="99"/>
      <c r="BS22" s="102"/>
      <c r="BT22" s="107"/>
      <c r="BU22" s="305"/>
    </row>
    <row r="23" spans="1:129" ht="15.45" thickTop="1" thickBot="1" x14ac:dyDescent="0.45">
      <c r="A23" s="200">
        <v>15</v>
      </c>
      <c r="B23" s="166" t="s">
        <v>4</v>
      </c>
      <c r="C23" s="148" t="s">
        <v>89</v>
      </c>
      <c r="D23" s="148"/>
      <c r="E23" s="177">
        <f>SUM(E13:E22)</f>
        <v>270</v>
      </c>
      <c r="F23" s="146">
        <f>SUM(F13:F22)</f>
        <v>16</v>
      </c>
      <c r="G23" s="332" t="s">
        <v>154</v>
      </c>
      <c r="H23" s="332">
        <f>SUM(H13:H22)</f>
        <v>15</v>
      </c>
      <c r="I23" s="332">
        <f>SUM(I13:I22)</f>
        <v>1</v>
      </c>
      <c r="J23" s="146">
        <f>SUM(J13:J22)</f>
        <v>140</v>
      </c>
      <c r="K23" s="146">
        <f t="shared" ref="K23:R23" si="8">SUM(K13:K22)</f>
        <v>45</v>
      </c>
      <c r="L23" s="146">
        <f t="shared" si="8"/>
        <v>0</v>
      </c>
      <c r="M23" s="146">
        <f t="shared" si="8"/>
        <v>85</v>
      </c>
      <c r="N23" s="146">
        <f t="shared" si="8"/>
        <v>0</v>
      </c>
      <c r="O23" s="146">
        <f>SUM(O13:O22)</f>
        <v>0</v>
      </c>
      <c r="P23" s="146">
        <f>SUM(P13:P22)</f>
        <v>0</v>
      </c>
      <c r="Q23" s="146">
        <f t="shared" si="8"/>
        <v>0</v>
      </c>
      <c r="R23" s="146">
        <f t="shared" si="8"/>
        <v>0</v>
      </c>
      <c r="S23" s="147">
        <f t="shared" ref="S23:BT23" si="9">SUM(S13:S22)</f>
        <v>105</v>
      </c>
      <c r="T23" s="147">
        <f t="shared" si="9"/>
        <v>15</v>
      </c>
      <c r="U23" s="147">
        <f t="shared" si="9"/>
        <v>0</v>
      </c>
      <c r="V23" s="147">
        <f t="shared" si="9"/>
        <v>45</v>
      </c>
      <c r="W23" s="147">
        <f t="shared" si="9"/>
        <v>0</v>
      </c>
      <c r="X23" s="147">
        <f t="shared" si="9"/>
        <v>0</v>
      </c>
      <c r="Y23" s="147">
        <f>SUM(Y13:Y22)</f>
        <v>0</v>
      </c>
      <c r="Z23" s="147">
        <f t="shared" si="9"/>
        <v>0</v>
      </c>
      <c r="AA23" s="147">
        <f t="shared" si="9"/>
        <v>0</v>
      </c>
      <c r="AB23" s="156">
        <f t="shared" si="9"/>
        <v>9</v>
      </c>
      <c r="AC23" s="146">
        <f t="shared" si="9"/>
        <v>30</v>
      </c>
      <c r="AD23" s="146">
        <f t="shared" si="9"/>
        <v>30</v>
      </c>
      <c r="AE23" s="146">
        <f t="shared" si="9"/>
        <v>0</v>
      </c>
      <c r="AF23" s="146">
        <f t="shared" si="9"/>
        <v>30</v>
      </c>
      <c r="AG23" s="146">
        <f t="shared" si="9"/>
        <v>0</v>
      </c>
      <c r="AH23" s="146">
        <f t="shared" si="9"/>
        <v>0</v>
      </c>
      <c r="AI23" s="146">
        <f>SUM(AI13:AI22)</f>
        <v>0</v>
      </c>
      <c r="AJ23" s="146">
        <f t="shared" si="9"/>
        <v>0</v>
      </c>
      <c r="AK23" s="146">
        <f t="shared" si="9"/>
        <v>0</v>
      </c>
      <c r="AL23" s="145">
        <f t="shared" si="9"/>
        <v>6</v>
      </c>
      <c r="AM23" s="133">
        <f t="shared" si="9"/>
        <v>5</v>
      </c>
      <c r="AN23" s="133">
        <f t="shared" si="9"/>
        <v>0</v>
      </c>
      <c r="AO23" s="133">
        <f t="shared" si="9"/>
        <v>0</v>
      </c>
      <c r="AP23" s="133">
        <f t="shared" si="9"/>
        <v>10</v>
      </c>
      <c r="AQ23" s="133">
        <f t="shared" si="9"/>
        <v>0</v>
      </c>
      <c r="AR23" s="133">
        <f>SUM(AR13:AR22)</f>
        <v>0</v>
      </c>
      <c r="AS23" s="133">
        <f t="shared" si="9"/>
        <v>0</v>
      </c>
      <c r="AT23" s="133">
        <f t="shared" si="9"/>
        <v>0</v>
      </c>
      <c r="AU23" s="180">
        <f t="shared" si="9"/>
        <v>1</v>
      </c>
      <c r="AV23" s="133">
        <f t="shared" si="9"/>
        <v>0</v>
      </c>
      <c r="AW23" s="133">
        <f t="shared" si="9"/>
        <v>0</v>
      </c>
      <c r="AX23" s="133">
        <f t="shared" si="9"/>
        <v>0</v>
      </c>
      <c r="AY23" s="133">
        <f t="shared" si="9"/>
        <v>0</v>
      </c>
      <c r="AZ23" s="133">
        <f t="shared" si="9"/>
        <v>0</v>
      </c>
      <c r="BA23" s="133">
        <f>SUM(BA13:BA22)</f>
        <v>0</v>
      </c>
      <c r="BB23" s="133">
        <f t="shared" si="9"/>
        <v>0</v>
      </c>
      <c r="BC23" s="133">
        <f t="shared" si="9"/>
        <v>0</v>
      </c>
      <c r="BD23" s="180">
        <f t="shared" si="9"/>
        <v>0</v>
      </c>
      <c r="BE23" s="133">
        <f t="shared" si="9"/>
        <v>0</v>
      </c>
      <c r="BF23" s="133">
        <f t="shared" si="9"/>
        <v>0</v>
      </c>
      <c r="BG23" s="133">
        <f t="shared" si="9"/>
        <v>0</v>
      </c>
      <c r="BH23" s="133">
        <f t="shared" si="9"/>
        <v>0</v>
      </c>
      <c r="BI23" s="133">
        <f t="shared" si="9"/>
        <v>0</v>
      </c>
      <c r="BJ23" s="133">
        <f t="shared" si="9"/>
        <v>0</v>
      </c>
      <c r="BK23" s="133">
        <f t="shared" si="9"/>
        <v>0</v>
      </c>
      <c r="BL23" s="180">
        <f t="shared" si="9"/>
        <v>0</v>
      </c>
      <c r="BM23" s="133">
        <f t="shared" si="9"/>
        <v>0</v>
      </c>
      <c r="BN23" s="133">
        <f t="shared" si="9"/>
        <v>0</v>
      </c>
      <c r="BO23" s="133">
        <f t="shared" si="9"/>
        <v>0</v>
      </c>
      <c r="BP23" s="133">
        <f t="shared" si="9"/>
        <v>0</v>
      </c>
      <c r="BQ23" s="133">
        <f t="shared" si="9"/>
        <v>0</v>
      </c>
      <c r="BR23" s="133">
        <f t="shared" si="9"/>
        <v>0</v>
      </c>
      <c r="BS23" s="133">
        <f t="shared" si="9"/>
        <v>0</v>
      </c>
      <c r="BT23" s="180">
        <f t="shared" si="9"/>
        <v>0</v>
      </c>
      <c r="BU23" s="305"/>
    </row>
    <row r="24" spans="1:129" s="131" customFormat="1" ht="33" customHeight="1" thickTop="1" thickBot="1" x14ac:dyDescent="0.45">
      <c r="A24" s="200">
        <v>16</v>
      </c>
      <c r="B24" s="171" t="s">
        <v>46</v>
      </c>
      <c r="C24" s="152"/>
      <c r="D24" s="348" t="s">
        <v>109</v>
      </c>
      <c r="E24" s="412"/>
      <c r="F24" s="412"/>
      <c r="G24" s="412"/>
      <c r="H24" s="412"/>
      <c r="I24" s="412"/>
      <c r="J24" s="412"/>
      <c r="K24" s="412"/>
      <c r="L24" s="412"/>
      <c r="M24" s="412"/>
      <c r="N24" s="412"/>
      <c r="O24" s="412"/>
      <c r="P24" s="412"/>
      <c r="Q24" s="412"/>
      <c r="R24" s="413"/>
      <c r="S24" s="349" t="s">
        <v>103</v>
      </c>
      <c r="T24" s="349"/>
      <c r="U24" s="349"/>
      <c r="V24" s="349"/>
      <c r="W24" s="349"/>
      <c r="X24" s="349"/>
      <c r="Y24" s="349"/>
      <c r="Z24" s="349"/>
      <c r="AA24" s="349"/>
      <c r="AB24" s="349"/>
      <c r="AC24" s="348" t="s">
        <v>104</v>
      </c>
      <c r="AD24" s="349"/>
      <c r="AE24" s="349"/>
      <c r="AF24" s="349"/>
      <c r="AG24" s="349"/>
      <c r="AH24" s="349"/>
      <c r="AI24" s="349"/>
      <c r="AJ24" s="349"/>
      <c r="AK24" s="349"/>
      <c r="AL24" s="350"/>
      <c r="AM24" s="348" t="s">
        <v>105</v>
      </c>
      <c r="AN24" s="349"/>
      <c r="AO24" s="349"/>
      <c r="AP24" s="349"/>
      <c r="AQ24" s="349"/>
      <c r="AR24" s="349"/>
      <c r="AS24" s="349"/>
      <c r="AT24" s="349"/>
      <c r="AU24" s="350"/>
      <c r="AV24" s="348" t="s">
        <v>106</v>
      </c>
      <c r="AW24" s="349"/>
      <c r="AX24" s="349"/>
      <c r="AY24" s="349"/>
      <c r="AZ24" s="349"/>
      <c r="BA24" s="349"/>
      <c r="BB24" s="349"/>
      <c r="BC24" s="349"/>
      <c r="BD24" s="350"/>
      <c r="BE24" s="348" t="s">
        <v>107</v>
      </c>
      <c r="BF24" s="349"/>
      <c r="BG24" s="349"/>
      <c r="BH24" s="349"/>
      <c r="BI24" s="349"/>
      <c r="BJ24" s="349"/>
      <c r="BK24" s="349"/>
      <c r="BL24" s="350"/>
      <c r="BM24" s="348" t="s">
        <v>108</v>
      </c>
      <c r="BN24" s="349"/>
      <c r="BO24" s="349"/>
      <c r="BP24" s="349"/>
      <c r="BQ24" s="349"/>
      <c r="BR24" s="349"/>
      <c r="BS24" s="349"/>
      <c r="BT24" s="350"/>
      <c r="BU24" s="307"/>
      <c r="BV24" s="104"/>
      <c r="BW24" s="104"/>
      <c r="BX24" s="104"/>
      <c r="BY24" s="104"/>
      <c r="BZ24" s="104"/>
      <c r="CA24" s="104"/>
      <c r="CB24" s="104"/>
      <c r="CC24" s="104"/>
      <c r="CD24" s="104"/>
      <c r="CE24" s="104"/>
      <c r="CF24" s="104"/>
      <c r="CG24" s="104"/>
      <c r="CH24" s="104"/>
      <c r="CI24" s="104"/>
      <c r="CJ24" s="104"/>
      <c r="CK24" s="104"/>
      <c r="CL24" s="104"/>
      <c r="CM24" s="104"/>
      <c r="CN24" s="104"/>
      <c r="CO24" s="104"/>
      <c r="CP24" s="104"/>
      <c r="CQ24" s="104"/>
      <c r="CR24" s="104"/>
      <c r="CS24" s="104"/>
      <c r="CT24" s="104"/>
      <c r="CU24" s="104"/>
      <c r="CV24" s="104"/>
      <c r="CW24" s="104"/>
      <c r="CX24" s="104"/>
      <c r="CY24" s="104"/>
      <c r="CZ24" s="104"/>
      <c r="DA24" s="104"/>
      <c r="DB24" s="104"/>
      <c r="DC24" s="104"/>
      <c r="DD24" s="104"/>
      <c r="DE24" s="104"/>
      <c r="DF24" s="104"/>
      <c r="DG24" s="104"/>
      <c r="DH24" s="104"/>
      <c r="DI24" s="132"/>
      <c r="DJ24" s="132"/>
      <c r="DK24" s="132"/>
      <c r="DL24" s="132"/>
      <c r="DM24" s="132"/>
      <c r="DN24" s="132"/>
      <c r="DO24" s="132"/>
      <c r="DP24" s="132"/>
      <c r="DQ24" s="132"/>
      <c r="DR24" s="132"/>
      <c r="DS24" s="132"/>
      <c r="DT24" s="132"/>
      <c r="DU24" s="132"/>
      <c r="DV24" s="132"/>
      <c r="DW24" s="132"/>
      <c r="DX24" s="132"/>
      <c r="DY24" s="132"/>
    </row>
    <row r="25" spans="1:129" s="78" customFormat="1" x14ac:dyDescent="0.4">
      <c r="A25" s="200">
        <v>17</v>
      </c>
      <c r="B25" s="170"/>
      <c r="C25" s="159" t="s">
        <v>55</v>
      </c>
      <c r="D25" s="92" t="s">
        <v>87</v>
      </c>
      <c r="E25" s="178">
        <v>15</v>
      </c>
      <c r="F25" s="97">
        <v>2</v>
      </c>
      <c r="G25" s="325"/>
      <c r="H25" s="325"/>
      <c r="I25" s="325"/>
      <c r="J25" s="120">
        <v>15</v>
      </c>
      <c r="K25" s="120"/>
      <c r="L25" s="120"/>
      <c r="M25" s="136"/>
      <c r="N25" s="120"/>
      <c r="O25" s="120"/>
      <c r="P25" s="120"/>
      <c r="Q25" s="120"/>
      <c r="R25" s="120"/>
      <c r="S25" s="137"/>
      <c r="T25" s="138"/>
      <c r="U25" s="100"/>
      <c r="V25" s="100"/>
      <c r="W25" s="100"/>
      <c r="X25" s="100"/>
      <c r="Y25" s="100"/>
      <c r="Z25" s="100"/>
      <c r="AA25" s="139"/>
      <c r="AB25" s="140"/>
      <c r="AC25" s="126"/>
      <c r="AD25" s="92"/>
      <c r="AE25" s="120"/>
      <c r="AF25" s="120"/>
      <c r="AG25" s="120"/>
      <c r="AH25" s="120"/>
      <c r="AI25" s="120"/>
      <c r="AJ25" s="120"/>
      <c r="AK25" s="122"/>
      <c r="AL25" s="123"/>
      <c r="AM25" s="126">
        <v>15</v>
      </c>
      <c r="AN25" s="120"/>
      <c r="AO25" s="120"/>
      <c r="AP25" s="120"/>
      <c r="AQ25" s="120"/>
      <c r="AR25" s="120"/>
      <c r="AS25" s="120"/>
      <c r="AT25" s="122"/>
      <c r="AU25" s="123">
        <v>2</v>
      </c>
      <c r="AV25" s="126"/>
      <c r="AW25" s="120"/>
      <c r="AX25" s="120"/>
      <c r="AY25" s="120"/>
      <c r="AZ25" s="120"/>
      <c r="BA25" s="120"/>
      <c r="BB25" s="120"/>
      <c r="BC25" s="122"/>
      <c r="BD25" s="123"/>
      <c r="BE25" s="126"/>
      <c r="BF25" s="120"/>
      <c r="BG25" s="120"/>
      <c r="BH25" s="120"/>
      <c r="BI25" s="120"/>
      <c r="BJ25" s="120"/>
      <c r="BK25" s="122"/>
      <c r="BL25" s="123"/>
      <c r="BM25" s="126"/>
      <c r="BN25" s="92"/>
      <c r="BO25" s="92"/>
      <c r="BP25" s="120"/>
      <c r="BQ25" s="120"/>
      <c r="BR25" s="120"/>
      <c r="BS25" s="122"/>
      <c r="BT25" s="123"/>
      <c r="BU25" s="305"/>
    </row>
    <row r="26" spans="1:129" s="78" customFormat="1" ht="15.75" customHeight="1" x14ac:dyDescent="0.4">
      <c r="A26" s="200">
        <v>18</v>
      </c>
      <c r="B26" s="149"/>
      <c r="C26" s="160" t="s">
        <v>40</v>
      </c>
      <c r="D26" s="90" t="s">
        <v>87</v>
      </c>
      <c r="E26" s="179">
        <v>15</v>
      </c>
      <c r="F26" s="95">
        <v>2</v>
      </c>
      <c r="G26" s="321"/>
      <c r="H26" s="321"/>
      <c r="I26" s="321"/>
      <c r="J26" s="124">
        <v>15</v>
      </c>
      <c r="K26" s="124"/>
      <c r="L26" s="124"/>
      <c r="M26" s="111"/>
      <c r="N26" s="124"/>
      <c r="O26" s="124"/>
      <c r="P26" s="124"/>
      <c r="Q26" s="124"/>
      <c r="R26" s="124"/>
      <c r="S26" s="94">
        <v>15</v>
      </c>
      <c r="T26" s="96"/>
      <c r="U26" s="88"/>
      <c r="V26" s="88"/>
      <c r="W26" s="88"/>
      <c r="X26" s="88"/>
      <c r="Y26" s="88"/>
      <c r="Z26" s="88"/>
      <c r="AA26" s="127"/>
      <c r="AB26" s="109">
        <v>2</v>
      </c>
      <c r="AC26" s="121"/>
      <c r="AD26" s="90"/>
      <c r="AE26" s="124"/>
      <c r="AF26" s="124"/>
      <c r="AG26" s="124"/>
      <c r="AH26" s="124"/>
      <c r="AI26" s="124"/>
      <c r="AJ26" s="124"/>
      <c r="AK26" s="125"/>
      <c r="AL26" s="119"/>
      <c r="AM26" s="121"/>
      <c r="AN26" s="124"/>
      <c r="AO26" s="124"/>
      <c r="AP26" s="124"/>
      <c r="AQ26" s="124"/>
      <c r="AR26" s="124"/>
      <c r="AS26" s="124"/>
      <c r="AT26" s="125"/>
      <c r="AU26" s="119"/>
      <c r="AV26" s="121"/>
      <c r="AW26" s="124"/>
      <c r="AX26" s="124"/>
      <c r="AY26" s="124"/>
      <c r="AZ26" s="124"/>
      <c r="BA26" s="124"/>
      <c r="BB26" s="124"/>
      <c r="BC26" s="125"/>
      <c r="BD26" s="119"/>
      <c r="BE26" s="121"/>
      <c r="BF26" s="124"/>
      <c r="BG26" s="124"/>
      <c r="BH26" s="124"/>
      <c r="BI26" s="124"/>
      <c r="BJ26" s="124"/>
      <c r="BK26" s="125"/>
      <c r="BL26" s="119"/>
      <c r="BM26" s="121"/>
      <c r="BN26" s="90"/>
      <c r="BO26" s="90"/>
      <c r="BP26" s="124"/>
      <c r="BQ26" s="124"/>
      <c r="BR26" s="124"/>
      <c r="BS26" s="125"/>
      <c r="BT26" s="119"/>
      <c r="BU26" s="305"/>
    </row>
    <row r="27" spans="1:129" s="78" customFormat="1" x14ac:dyDescent="0.4">
      <c r="A27" s="200">
        <v>19</v>
      </c>
      <c r="B27" s="149"/>
      <c r="C27" s="160" t="s">
        <v>56</v>
      </c>
      <c r="D27" s="90" t="s">
        <v>87</v>
      </c>
      <c r="E27" s="179">
        <v>45</v>
      </c>
      <c r="F27" s="95">
        <v>3</v>
      </c>
      <c r="G27" s="321"/>
      <c r="H27" s="321"/>
      <c r="I27" s="321"/>
      <c r="J27" s="124">
        <v>15</v>
      </c>
      <c r="K27" s="124"/>
      <c r="L27" s="124"/>
      <c r="M27" s="111">
        <v>30</v>
      </c>
      <c r="N27" s="124"/>
      <c r="O27" s="124"/>
      <c r="P27" s="124"/>
      <c r="Q27" s="124"/>
      <c r="R27" s="124"/>
      <c r="S27" s="94"/>
      <c r="T27" s="96"/>
      <c r="U27" s="88"/>
      <c r="V27" s="88"/>
      <c r="W27" s="88"/>
      <c r="X27" s="88"/>
      <c r="Y27" s="88"/>
      <c r="Z27" s="88"/>
      <c r="AA27" s="127"/>
      <c r="AB27" s="109"/>
      <c r="AC27" s="121"/>
      <c r="AD27" s="90"/>
      <c r="AE27" s="124"/>
      <c r="AF27" s="124"/>
      <c r="AG27" s="124"/>
      <c r="AH27" s="124"/>
      <c r="AI27" s="124"/>
      <c r="AJ27" s="124"/>
      <c r="AK27" s="125"/>
      <c r="AL27" s="119"/>
      <c r="AM27" s="121"/>
      <c r="AN27" s="124"/>
      <c r="AO27" s="124"/>
      <c r="AP27" s="124"/>
      <c r="AQ27" s="124"/>
      <c r="AR27" s="124"/>
      <c r="AS27" s="124"/>
      <c r="AT27" s="125"/>
      <c r="AU27" s="119"/>
      <c r="AV27" s="121"/>
      <c r="AW27" s="124"/>
      <c r="AX27" s="124"/>
      <c r="AY27" s="124"/>
      <c r="AZ27" s="124"/>
      <c r="BA27" s="124"/>
      <c r="BB27" s="124"/>
      <c r="BC27" s="125"/>
      <c r="BD27" s="119"/>
      <c r="BE27" s="121"/>
      <c r="BF27" s="124"/>
      <c r="BG27" s="124"/>
      <c r="BH27" s="124"/>
      <c r="BI27" s="124"/>
      <c r="BJ27" s="124"/>
      <c r="BK27" s="125"/>
      <c r="BL27" s="119"/>
      <c r="BM27" s="121">
        <v>15</v>
      </c>
      <c r="BN27" s="90"/>
      <c r="BO27" s="90"/>
      <c r="BP27" s="124">
        <v>30</v>
      </c>
      <c r="BQ27" s="124"/>
      <c r="BR27" s="124"/>
      <c r="BS27" s="125"/>
      <c r="BT27" s="119">
        <v>3</v>
      </c>
      <c r="BU27" s="305">
        <v>2</v>
      </c>
    </row>
    <row r="28" spans="1:129" s="75" customFormat="1" ht="13.2" customHeight="1" x14ac:dyDescent="0.4">
      <c r="A28" s="200">
        <v>20</v>
      </c>
      <c r="B28" s="167"/>
      <c r="C28" s="161" t="s">
        <v>57</v>
      </c>
      <c r="D28" s="98" t="s">
        <v>87</v>
      </c>
      <c r="E28" s="179">
        <v>15</v>
      </c>
      <c r="F28" s="95">
        <v>2</v>
      </c>
      <c r="G28" s="321" t="s">
        <v>155</v>
      </c>
      <c r="H28" s="321">
        <v>15</v>
      </c>
      <c r="I28" s="321">
        <v>2</v>
      </c>
      <c r="J28" s="88">
        <v>15</v>
      </c>
      <c r="K28" s="88"/>
      <c r="L28" s="88"/>
      <c r="M28" s="113"/>
      <c r="N28" s="88"/>
      <c r="O28" s="88"/>
      <c r="P28" s="88"/>
      <c r="Q28" s="88"/>
      <c r="R28" s="88"/>
      <c r="S28" s="94">
        <v>15</v>
      </c>
      <c r="T28" s="96"/>
      <c r="U28" s="88"/>
      <c r="V28" s="88"/>
      <c r="W28" s="88"/>
      <c r="X28" s="88"/>
      <c r="Y28" s="88"/>
      <c r="Z28" s="88"/>
      <c r="AA28" s="127"/>
      <c r="AB28" s="109">
        <v>2</v>
      </c>
      <c r="AC28" s="94"/>
      <c r="AD28" s="96"/>
      <c r="AE28" s="88"/>
      <c r="AF28" s="88"/>
      <c r="AG28" s="88"/>
      <c r="AH28" s="88"/>
      <c r="AI28" s="88"/>
      <c r="AJ28" s="88"/>
      <c r="AK28" s="127"/>
      <c r="AL28" s="109"/>
      <c r="AM28" s="94"/>
      <c r="AN28" s="88"/>
      <c r="AO28" s="88"/>
      <c r="AP28" s="88"/>
      <c r="AQ28" s="88"/>
      <c r="AR28" s="88"/>
      <c r="AS28" s="88"/>
      <c r="AT28" s="127"/>
      <c r="AU28" s="109"/>
      <c r="AV28" s="94"/>
      <c r="AW28" s="88"/>
      <c r="AX28" s="88"/>
      <c r="AY28" s="88"/>
      <c r="AZ28" s="88"/>
      <c r="BA28" s="88"/>
      <c r="BB28" s="88"/>
      <c r="BC28" s="127"/>
      <c r="BD28" s="109"/>
      <c r="BE28" s="94"/>
      <c r="BF28" s="88"/>
      <c r="BG28" s="88"/>
      <c r="BH28" s="88"/>
      <c r="BI28" s="88"/>
      <c r="BJ28" s="88"/>
      <c r="BK28" s="127"/>
      <c r="BL28" s="109"/>
      <c r="BM28" s="94"/>
      <c r="BN28" s="96"/>
      <c r="BO28" s="96"/>
      <c r="BP28" s="88"/>
      <c r="BQ28" s="88"/>
      <c r="BR28" s="88"/>
      <c r="BS28" s="127"/>
      <c r="BT28" s="109"/>
      <c r="BU28" s="308"/>
    </row>
    <row r="29" spans="1:129" s="78" customFormat="1" x14ac:dyDescent="0.4">
      <c r="A29" s="200">
        <v>21</v>
      </c>
      <c r="B29" s="149"/>
      <c r="C29" s="160" t="s">
        <v>58</v>
      </c>
      <c r="D29" s="90" t="s">
        <v>87</v>
      </c>
      <c r="E29" s="179">
        <v>30</v>
      </c>
      <c r="F29" s="95">
        <v>2</v>
      </c>
      <c r="G29" s="321" t="s">
        <v>155</v>
      </c>
      <c r="H29" s="321">
        <v>30</v>
      </c>
      <c r="I29" s="321">
        <v>2</v>
      </c>
      <c r="J29" s="124">
        <v>30</v>
      </c>
      <c r="K29" s="124"/>
      <c r="L29" s="124"/>
      <c r="M29" s="111"/>
      <c r="N29" s="124"/>
      <c r="O29" s="124"/>
      <c r="P29" s="124"/>
      <c r="Q29" s="124"/>
      <c r="R29" s="124"/>
      <c r="S29" s="94">
        <v>30</v>
      </c>
      <c r="T29" s="96"/>
      <c r="U29" s="88"/>
      <c r="V29" s="88"/>
      <c r="W29" s="88"/>
      <c r="X29" s="88"/>
      <c r="Y29" s="88"/>
      <c r="Z29" s="88"/>
      <c r="AA29" s="127"/>
      <c r="AB29" s="109">
        <v>2</v>
      </c>
      <c r="AC29" s="121"/>
      <c r="AD29" s="90"/>
      <c r="AE29" s="124"/>
      <c r="AF29" s="124"/>
      <c r="AG29" s="124"/>
      <c r="AH29" s="124"/>
      <c r="AI29" s="124"/>
      <c r="AJ29" s="124"/>
      <c r="AK29" s="125"/>
      <c r="AL29" s="119"/>
      <c r="AM29" s="121"/>
      <c r="AN29" s="124"/>
      <c r="AO29" s="124"/>
      <c r="AP29" s="124"/>
      <c r="AQ29" s="124"/>
      <c r="AR29" s="124"/>
      <c r="AS29" s="124"/>
      <c r="AT29" s="125"/>
      <c r="AU29" s="119"/>
      <c r="AV29" s="121"/>
      <c r="AW29" s="124"/>
      <c r="AX29" s="124"/>
      <c r="AY29" s="124"/>
      <c r="AZ29" s="124"/>
      <c r="BA29" s="124"/>
      <c r="BB29" s="124"/>
      <c r="BC29" s="125"/>
      <c r="BD29" s="119"/>
      <c r="BE29" s="121"/>
      <c r="BF29" s="124"/>
      <c r="BG29" s="124"/>
      <c r="BH29" s="124"/>
      <c r="BI29" s="124"/>
      <c r="BJ29" s="124"/>
      <c r="BK29" s="125"/>
      <c r="BL29" s="119"/>
      <c r="BM29" s="121"/>
      <c r="BN29" s="90"/>
      <c r="BO29" s="90"/>
      <c r="BP29" s="124"/>
      <c r="BQ29" s="124"/>
      <c r="BR29" s="124"/>
      <c r="BS29" s="125"/>
      <c r="BT29" s="119"/>
      <c r="BU29" s="305"/>
    </row>
    <row r="30" spans="1:129" s="181" customFormat="1" ht="29.15" x14ac:dyDescent="0.4">
      <c r="A30" s="200">
        <v>22</v>
      </c>
      <c r="B30" s="149"/>
      <c r="C30" s="160" t="s">
        <v>140</v>
      </c>
      <c r="D30" s="96" t="s">
        <v>87</v>
      </c>
      <c r="E30" s="179">
        <v>15</v>
      </c>
      <c r="F30" s="95">
        <v>1</v>
      </c>
      <c r="G30" s="321" t="s">
        <v>155</v>
      </c>
      <c r="H30" s="321">
        <v>15</v>
      </c>
      <c r="I30" s="321">
        <v>1</v>
      </c>
      <c r="J30" s="88">
        <v>15</v>
      </c>
      <c r="K30" s="88"/>
      <c r="L30" s="88"/>
      <c r="M30" s="88"/>
      <c r="N30" s="88"/>
      <c r="O30" s="88"/>
      <c r="P30" s="88"/>
      <c r="Q30" s="88"/>
      <c r="R30" s="124"/>
      <c r="S30" s="94"/>
      <c r="T30" s="96"/>
      <c r="U30" s="88"/>
      <c r="V30" s="88"/>
      <c r="W30" s="88"/>
      <c r="X30" s="88"/>
      <c r="Y30" s="88"/>
      <c r="Z30" s="88"/>
      <c r="AA30" s="127"/>
      <c r="AB30" s="109"/>
      <c r="AC30" s="121"/>
      <c r="AD30" s="90"/>
      <c r="AE30" s="124"/>
      <c r="AF30" s="124"/>
      <c r="AG30" s="124"/>
      <c r="AH30" s="124"/>
      <c r="AI30" s="124"/>
      <c r="AJ30" s="124"/>
      <c r="AK30" s="125"/>
      <c r="AL30" s="119"/>
      <c r="AM30" s="121"/>
      <c r="AN30" s="124"/>
      <c r="AO30" s="124"/>
      <c r="AP30" s="124"/>
      <c r="AQ30" s="124"/>
      <c r="AR30" s="124"/>
      <c r="AS30" s="124"/>
      <c r="AT30" s="125"/>
      <c r="AU30" s="119"/>
      <c r="AV30" s="121"/>
      <c r="AW30" s="124"/>
      <c r="AX30" s="124"/>
      <c r="AY30" s="124"/>
      <c r="AZ30" s="124"/>
      <c r="BA30" s="124"/>
      <c r="BB30" s="124"/>
      <c r="BC30" s="125"/>
      <c r="BD30" s="119"/>
      <c r="BE30" s="121"/>
      <c r="BF30" s="124"/>
      <c r="BG30" s="124"/>
      <c r="BH30" s="124"/>
      <c r="BI30" s="124"/>
      <c r="BJ30" s="124"/>
      <c r="BK30" s="125"/>
      <c r="BL30" s="119"/>
      <c r="BM30" s="121">
        <v>15</v>
      </c>
      <c r="BN30" s="90"/>
      <c r="BO30" s="90"/>
      <c r="BP30" s="124"/>
      <c r="BQ30" s="124"/>
      <c r="BR30" s="124"/>
      <c r="BS30" s="125"/>
      <c r="BT30" s="119">
        <v>1</v>
      </c>
      <c r="BU30" s="305"/>
    </row>
    <row r="31" spans="1:129" s="181" customFormat="1" x14ac:dyDescent="0.4">
      <c r="A31" s="200">
        <v>23</v>
      </c>
      <c r="B31" s="149"/>
      <c r="C31" s="160" t="s">
        <v>44</v>
      </c>
      <c r="D31" s="90" t="s">
        <v>87</v>
      </c>
      <c r="E31" s="179">
        <v>30</v>
      </c>
      <c r="F31" s="95">
        <v>3</v>
      </c>
      <c r="G31" s="321"/>
      <c r="H31" s="321"/>
      <c r="I31" s="321"/>
      <c r="J31" s="124">
        <v>15</v>
      </c>
      <c r="K31" s="124">
        <v>15</v>
      </c>
      <c r="L31" s="124"/>
      <c r="M31" s="124"/>
      <c r="N31" s="124"/>
      <c r="O31" s="124"/>
      <c r="P31" s="124"/>
      <c r="Q31" s="124"/>
      <c r="R31" s="124"/>
      <c r="S31" s="94">
        <v>15</v>
      </c>
      <c r="T31" s="96">
        <v>15</v>
      </c>
      <c r="U31" s="88"/>
      <c r="V31" s="88"/>
      <c r="W31" s="88"/>
      <c r="X31" s="88"/>
      <c r="Y31" s="88"/>
      <c r="Z31" s="88"/>
      <c r="AA31" s="127"/>
      <c r="AB31" s="109">
        <v>3</v>
      </c>
      <c r="AC31" s="121"/>
      <c r="AD31" s="90"/>
      <c r="AE31" s="124"/>
      <c r="AF31" s="124"/>
      <c r="AG31" s="124"/>
      <c r="AH31" s="124"/>
      <c r="AI31" s="124"/>
      <c r="AJ31" s="124"/>
      <c r="AK31" s="125"/>
      <c r="AL31" s="119"/>
      <c r="AM31" s="121"/>
      <c r="AN31" s="124"/>
      <c r="AO31" s="124"/>
      <c r="AP31" s="124"/>
      <c r="AQ31" s="124"/>
      <c r="AR31" s="124"/>
      <c r="AS31" s="124"/>
      <c r="AT31" s="125"/>
      <c r="AU31" s="119"/>
      <c r="AV31" s="121"/>
      <c r="AW31" s="124"/>
      <c r="AX31" s="124"/>
      <c r="AY31" s="124"/>
      <c r="AZ31" s="124"/>
      <c r="BA31" s="124"/>
      <c r="BB31" s="124"/>
      <c r="BC31" s="125"/>
      <c r="BD31" s="119"/>
      <c r="BE31" s="121"/>
      <c r="BF31" s="124"/>
      <c r="BG31" s="124"/>
      <c r="BH31" s="124"/>
      <c r="BI31" s="124"/>
      <c r="BJ31" s="124"/>
      <c r="BK31" s="125"/>
      <c r="BL31" s="119"/>
      <c r="BM31" s="121"/>
      <c r="BN31" s="90"/>
      <c r="BO31" s="90"/>
      <c r="BP31" s="124"/>
      <c r="BQ31" s="124"/>
      <c r="BR31" s="124"/>
      <c r="BS31" s="125"/>
      <c r="BT31" s="119"/>
      <c r="BU31" s="305"/>
    </row>
    <row r="32" spans="1:129" s="80" customFormat="1" x14ac:dyDescent="0.4">
      <c r="A32" s="200">
        <v>24</v>
      </c>
      <c r="B32" s="169"/>
      <c r="C32" s="162" t="s">
        <v>81</v>
      </c>
      <c r="D32" s="93" t="s">
        <v>87</v>
      </c>
      <c r="E32" s="179">
        <v>15</v>
      </c>
      <c r="F32" s="95">
        <v>2</v>
      </c>
      <c r="G32" s="321"/>
      <c r="H32" s="321"/>
      <c r="I32" s="321"/>
      <c r="J32" s="111">
        <v>15</v>
      </c>
      <c r="K32" s="111"/>
      <c r="L32" s="111"/>
      <c r="M32" s="111"/>
      <c r="N32" s="124"/>
      <c r="O32" s="124"/>
      <c r="P32" s="124"/>
      <c r="Q32" s="111"/>
      <c r="R32" s="111"/>
      <c r="S32" s="114"/>
      <c r="T32" s="115"/>
      <c r="U32" s="113"/>
      <c r="V32" s="113"/>
      <c r="W32" s="88"/>
      <c r="X32" s="88"/>
      <c r="Y32" s="88"/>
      <c r="Z32" s="88"/>
      <c r="AA32" s="116"/>
      <c r="AB32" s="109"/>
      <c r="AC32" s="117"/>
      <c r="AD32" s="93"/>
      <c r="AE32" s="111"/>
      <c r="AF32" s="111"/>
      <c r="AG32" s="124"/>
      <c r="AH32" s="124"/>
      <c r="AI32" s="124"/>
      <c r="AJ32" s="124"/>
      <c r="AK32" s="118"/>
      <c r="AL32" s="119"/>
      <c r="AM32" s="117">
        <v>15</v>
      </c>
      <c r="AN32" s="111"/>
      <c r="AO32" s="111"/>
      <c r="AP32" s="111"/>
      <c r="AQ32" s="124"/>
      <c r="AR32" s="124"/>
      <c r="AS32" s="124"/>
      <c r="AT32" s="118"/>
      <c r="AU32" s="119">
        <v>2</v>
      </c>
      <c r="AV32" s="117"/>
      <c r="AW32" s="111"/>
      <c r="AX32" s="111"/>
      <c r="AY32" s="111"/>
      <c r="AZ32" s="124"/>
      <c r="BA32" s="124"/>
      <c r="BB32" s="111"/>
      <c r="BC32" s="118"/>
      <c r="BD32" s="119"/>
      <c r="BE32" s="117"/>
      <c r="BF32" s="111"/>
      <c r="BG32" s="111"/>
      <c r="BH32" s="111"/>
      <c r="BI32" s="124"/>
      <c r="BJ32" s="111"/>
      <c r="BK32" s="118"/>
      <c r="BL32" s="119"/>
      <c r="BM32" s="117"/>
      <c r="BN32" s="93"/>
      <c r="BO32" s="93"/>
      <c r="BP32" s="111"/>
      <c r="BQ32" s="124"/>
      <c r="BR32" s="111"/>
      <c r="BS32" s="118"/>
      <c r="BT32" s="119"/>
      <c r="BU32" s="305"/>
    </row>
    <row r="33" spans="1:129" s="110" customFormat="1" x14ac:dyDescent="0.4">
      <c r="A33" s="200">
        <v>25</v>
      </c>
      <c r="B33" s="169"/>
      <c r="C33" s="162" t="s">
        <v>82</v>
      </c>
      <c r="D33" s="93" t="s">
        <v>87</v>
      </c>
      <c r="E33" s="179">
        <v>30</v>
      </c>
      <c r="F33" s="95">
        <v>3</v>
      </c>
      <c r="G33" s="321"/>
      <c r="H33" s="321"/>
      <c r="I33" s="321"/>
      <c r="J33" s="111">
        <v>15</v>
      </c>
      <c r="K33" s="111">
        <v>15</v>
      </c>
      <c r="L33" s="111"/>
      <c r="M33" s="111"/>
      <c r="N33" s="124"/>
      <c r="O33" s="124"/>
      <c r="P33" s="124"/>
      <c r="Q33" s="111"/>
      <c r="R33" s="111"/>
      <c r="S33" s="114"/>
      <c r="T33" s="115"/>
      <c r="U33" s="113"/>
      <c r="V33" s="113"/>
      <c r="W33" s="88"/>
      <c r="X33" s="88"/>
      <c r="Y33" s="88"/>
      <c r="Z33" s="88"/>
      <c r="AA33" s="116"/>
      <c r="AB33" s="109"/>
      <c r="AC33" s="117"/>
      <c r="AD33" s="93"/>
      <c r="AE33" s="111"/>
      <c r="AF33" s="111"/>
      <c r="AG33" s="124"/>
      <c r="AH33" s="124"/>
      <c r="AI33" s="124"/>
      <c r="AJ33" s="124"/>
      <c r="AK33" s="118"/>
      <c r="AL33" s="119"/>
      <c r="AM33" s="117"/>
      <c r="AN33" s="111"/>
      <c r="AO33" s="111"/>
      <c r="AP33" s="111"/>
      <c r="AQ33" s="124"/>
      <c r="AR33" s="124"/>
      <c r="AS33" s="124"/>
      <c r="AT33" s="118"/>
      <c r="AU33" s="119"/>
      <c r="AV33" s="117"/>
      <c r="AW33" s="111"/>
      <c r="AX33" s="111"/>
      <c r="AY33" s="111"/>
      <c r="AZ33" s="124"/>
      <c r="BA33" s="124"/>
      <c r="BB33" s="111"/>
      <c r="BC33" s="118"/>
      <c r="BD33" s="119"/>
      <c r="BE33" s="117">
        <v>15</v>
      </c>
      <c r="BF33" s="111">
        <v>15</v>
      </c>
      <c r="BG33" s="111"/>
      <c r="BH33" s="111"/>
      <c r="BI33" s="124"/>
      <c r="BJ33" s="111"/>
      <c r="BK33" s="118"/>
      <c r="BL33" s="119">
        <v>3</v>
      </c>
      <c r="BM33" s="117"/>
      <c r="BN33" s="93"/>
      <c r="BO33" s="93"/>
      <c r="BP33" s="111"/>
      <c r="BQ33" s="124"/>
      <c r="BR33" s="111"/>
      <c r="BS33" s="118"/>
      <c r="BT33" s="119"/>
      <c r="BU33" s="305"/>
    </row>
    <row r="34" spans="1:129" x14ac:dyDescent="0.4">
      <c r="A34" s="200">
        <v>26</v>
      </c>
      <c r="B34" s="149"/>
      <c r="C34" s="160" t="s">
        <v>59</v>
      </c>
      <c r="D34" s="90" t="s">
        <v>87</v>
      </c>
      <c r="E34" s="179">
        <v>45</v>
      </c>
      <c r="F34" s="95">
        <v>3</v>
      </c>
      <c r="G34" s="321"/>
      <c r="H34" s="321"/>
      <c r="I34" s="321"/>
      <c r="J34" s="124">
        <v>15</v>
      </c>
      <c r="K34" s="124"/>
      <c r="L34" s="124"/>
      <c r="M34" s="111">
        <v>30</v>
      </c>
      <c r="N34" s="124"/>
      <c r="O34" s="124"/>
      <c r="P34" s="124"/>
      <c r="Q34" s="124"/>
      <c r="R34" s="124"/>
      <c r="S34" s="94"/>
      <c r="T34" s="96"/>
      <c r="U34" s="88"/>
      <c r="V34" s="88"/>
      <c r="W34" s="88"/>
      <c r="X34" s="88"/>
      <c r="Y34" s="88"/>
      <c r="Z34" s="88"/>
      <c r="AA34" s="127"/>
      <c r="AB34" s="109"/>
      <c r="AC34" s="121"/>
      <c r="AD34" s="90"/>
      <c r="AE34" s="124"/>
      <c r="AF34" s="124"/>
      <c r="AG34" s="124"/>
      <c r="AH34" s="124"/>
      <c r="AI34" s="124"/>
      <c r="AJ34" s="124"/>
      <c r="AK34" s="125"/>
      <c r="AL34" s="119"/>
      <c r="AM34" s="121"/>
      <c r="AN34" s="124"/>
      <c r="AO34" s="124"/>
      <c r="AP34" s="124"/>
      <c r="AQ34" s="124"/>
      <c r="AR34" s="124"/>
      <c r="AS34" s="124"/>
      <c r="AT34" s="125"/>
      <c r="AU34" s="119"/>
      <c r="AV34" s="121"/>
      <c r="AW34" s="124"/>
      <c r="AX34" s="124"/>
      <c r="AY34" s="124"/>
      <c r="AZ34" s="124"/>
      <c r="BA34" s="124"/>
      <c r="BB34" s="124"/>
      <c r="BC34" s="125"/>
      <c r="BD34" s="119"/>
      <c r="BE34" s="121">
        <v>15</v>
      </c>
      <c r="BF34" s="124"/>
      <c r="BG34" s="124"/>
      <c r="BH34" s="124">
        <v>30</v>
      </c>
      <c r="BI34" s="124"/>
      <c r="BJ34" s="124"/>
      <c r="BK34" s="125"/>
      <c r="BL34" s="119">
        <v>3</v>
      </c>
      <c r="BM34" s="121"/>
      <c r="BN34" s="90"/>
      <c r="BO34" s="90"/>
      <c r="BP34" s="124"/>
      <c r="BQ34" s="124"/>
      <c r="BR34" s="124"/>
      <c r="BS34" s="125"/>
      <c r="BT34" s="119"/>
      <c r="BU34" s="305"/>
    </row>
    <row r="35" spans="1:129" x14ac:dyDescent="0.4">
      <c r="A35" s="200">
        <v>27</v>
      </c>
      <c r="B35" s="149"/>
      <c r="C35" s="160" t="s">
        <v>92</v>
      </c>
      <c r="D35" s="90" t="s">
        <v>86</v>
      </c>
      <c r="E35" s="179">
        <v>120</v>
      </c>
      <c r="F35" s="95">
        <v>5</v>
      </c>
      <c r="G35" s="321"/>
      <c r="H35" s="321"/>
      <c r="I35" s="321"/>
      <c r="J35" s="124"/>
      <c r="K35" s="124"/>
      <c r="L35" s="124"/>
      <c r="M35" s="111"/>
      <c r="N35" s="124"/>
      <c r="O35" s="124"/>
      <c r="P35" s="124">
        <v>120</v>
      </c>
      <c r="Q35" s="124"/>
      <c r="R35" s="124"/>
      <c r="S35" s="94"/>
      <c r="T35" s="96"/>
      <c r="U35" s="88"/>
      <c r="V35" s="88"/>
      <c r="W35" s="88"/>
      <c r="X35" s="88"/>
      <c r="Y35" s="88">
        <v>30</v>
      </c>
      <c r="Z35" s="88"/>
      <c r="AA35" s="127"/>
      <c r="AB35" s="109">
        <v>1</v>
      </c>
      <c r="AC35" s="121"/>
      <c r="AD35" s="90"/>
      <c r="AE35" s="124"/>
      <c r="AF35" s="124"/>
      <c r="AG35" s="124"/>
      <c r="AH35" s="124"/>
      <c r="AI35" s="124">
        <v>30</v>
      </c>
      <c r="AJ35" s="124"/>
      <c r="AK35" s="125"/>
      <c r="AL35" s="119">
        <v>1</v>
      </c>
      <c r="AM35" s="121"/>
      <c r="AN35" s="124"/>
      <c r="AO35" s="124"/>
      <c r="AP35" s="124"/>
      <c r="AQ35" s="124"/>
      <c r="AR35" s="124">
        <v>30</v>
      </c>
      <c r="AS35" s="124"/>
      <c r="AT35" s="125"/>
      <c r="AU35" s="119">
        <v>1</v>
      </c>
      <c r="AV35" s="121"/>
      <c r="AW35" s="124"/>
      <c r="AX35" s="124"/>
      <c r="AY35" s="124"/>
      <c r="AZ35" s="124"/>
      <c r="BA35" s="124">
        <v>30</v>
      </c>
      <c r="BB35" s="124"/>
      <c r="BC35" s="125"/>
      <c r="BD35" s="119">
        <v>2</v>
      </c>
      <c r="BE35" s="121"/>
      <c r="BF35" s="124"/>
      <c r="BG35" s="124"/>
      <c r="BH35" s="124"/>
      <c r="BI35" s="124"/>
      <c r="BJ35" s="124"/>
      <c r="BK35" s="125"/>
      <c r="BL35" s="119"/>
      <c r="BM35" s="121"/>
      <c r="BN35" s="90"/>
      <c r="BO35" s="90"/>
      <c r="BP35" s="124"/>
      <c r="BQ35" s="124"/>
      <c r="BR35" s="124"/>
      <c r="BS35" s="125"/>
      <c r="BT35" s="119"/>
      <c r="BU35" s="305"/>
    </row>
    <row r="36" spans="1:129" ht="28.95" customHeight="1" x14ac:dyDescent="0.4">
      <c r="A36" s="200">
        <v>28</v>
      </c>
      <c r="B36" s="149"/>
      <c r="C36" s="160" t="s">
        <v>83</v>
      </c>
      <c r="D36" s="90" t="s">
        <v>86</v>
      </c>
      <c r="E36" s="179">
        <v>100</v>
      </c>
      <c r="F36" s="95">
        <v>4</v>
      </c>
      <c r="G36" s="321"/>
      <c r="H36" s="321"/>
      <c r="I36" s="321"/>
      <c r="J36" s="124"/>
      <c r="K36" s="124"/>
      <c r="L36" s="124">
        <v>100</v>
      </c>
      <c r="M36" s="111"/>
      <c r="N36" s="124"/>
      <c r="O36" s="124"/>
      <c r="P36" s="124"/>
      <c r="Q36" s="124"/>
      <c r="R36" s="124"/>
      <c r="S36" s="94"/>
      <c r="T36" s="96"/>
      <c r="U36" s="88"/>
      <c r="V36" s="88"/>
      <c r="W36" s="88"/>
      <c r="X36" s="88"/>
      <c r="Y36" s="88"/>
      <c r="Z36" s="88"/>
      <c r="AA36" s="127"/>
      <c r="AB36" s="109"/>
      <c r="AC36" s="121"/>
      <c r="AD36" s="90"/>
      <c r="AE36" s="124"/>
      <c r="AF36" s="124"/>
      <c r="AG36" s="124"/>
      <c r="AH36" s="124"/>
      <c r="AI36" s="124"/>
      <c r="AJ36" s="124"/>
      <c r="AK36" s="125"/>
      <c r="AL36" s="119"/>
      <c r="AM36" s="121"/>
      <c r="AN36" s="124"/>
      <c r="AO36" s="124"/>
      <c r="AP36" s="124"/>
      <c r="AQ36" s="124"/>
      <c r="AR36" s="124"/>
      <c r="AS36" s="124"/>
      <c r="AT36" s="125"/>
      <c r="AU36" s="119"/>
      <c r="AV36" s="121"/>
      <c r="AW36" s="124"/>
      <c r="AX36" s="124">
        <v>100</v>
      </c>
      <c r="AY36" s="124"/>
      <c r="AZ36" s="124"/>
      <c r="BA36" s="124"/>
      <c r="BB36" s="124"/>
      <c r="BC36" s="125"/>
      <c r="BD36" s="119">
        <v>4</v>
      </c>
      <c r="BE36" s="121"/>
      <c r="BF36" s="124"/>
      <c r="BG36" s="124"/>
      <c r="BH36" s="124"/>
      <c r="BI36" s="124"/>
      <c r="BJ36" s="124"/>
      <c r="BK36" s="125"/>
      <c r="BL36" s="119"/>
      <c r="BM36" s="121"/>
      <c r="BN36" s="90"/>
      <c r="BO36" s="90"/>
      <c r="BP36" s="124"/>
      <c r="BQ36" s="124"/>
      <c r="BR36" s="124"/>
      <c r="BS36" s="125"/>
      <c r="BT36" s="119"/>
      <c r="BU36" s="305">
        <v>4</v>
      </c>
    </row>
    <row r="37" spans="1:129" ht="15" thickBot="1" x14ac:dyDescent="0.45">
      <c r="A37" s="200">
        <v>29</v>
      </c>
      <c r="B37" s="168"/>
      <c r="C37" s="163"/>
      <c r="D37" s="90"/>
      <c r="E37" s="179"/>
      <c r="F37" s="95"/>
      <c r="G37" s="321"/>
      <c r="H37" s="321"/>
      <c r="I37" s="321"/>
      <c r="J37" s="124"/>
      <c r="K37" s="124"/>
      <c r="L37" s="124"/>
      <c r="M37" s="111"/>
      <c r="N37" s="124"/>
      <c r="O37" s="124"/>
      <c r="P37" s="124"/>
      <c r="Q37" s="124"/>
      <c r="R37" s="124"/>
      <c r="S37" s="94"/>
      <c r="T37" s="96"/>
      <c r="U37" s="88"/>
      <c r="V37" s="88"/>
      <c r="W37" s="88"/>
      <c r="X37" s="88"/>
      <c r="Y37" s="88"/>
      <c r="Z37" s="88"/>
      <c r="AA37" s="127"/>
      <c r="AB37" s="109"/>
      <c r="AC37" s="121"/>
      <c r="AD37" s="90"/>
      <c r="AE37" s="124"/>
      <c r="AF37" s="124"/>
      <c r="AG37" s="124"/>
      <c r="AH37" s="124"/>
      <c r="AI37" s="124"/>
      <c r="AJ37" s="124"/>
      <c r="AK37" s="125"/>
      <c r="AL37" s="119"/>
      <c r="AM37" s="121"/>
      <c r="AN37" s="124"/>
      <c r="AO37" s="124"/>
      <c r="AP37" s="124"/>
      <c r="AQ37" s="124"/>
      <c r="AR37" s="124"/>
      <c r="AS37" s="124"/>
      <c r="AT37" s="125"/>
      <c r="AU37" s="119"/>
      <c r="AV37" s="121"/>
      <c r="AW37" s="124"/>
      <c r="AX37" s="124"/>
      <c r="AY37" s="124"/>
      <c r="AZ37" s="124"/>
      <c r="BA37" s="124"/>
      <c r="BB37" s="124"/>
      <c r="BC37" s="125"/>
      <c r="BD37" s="119"/>
      <c r="BE37" s="121"/>
      <c r="BF37" s="124"/>
      <c r="BG37" s="124"/>
      <c r="BH37" s="124"/>
      <c r="BI37" s="124"/>
      <c r="BJ37" s="124"/>
      <c r="BK37" s="125"/>
      <c r="BL37" s="119"/>
      <c r="BM37" s="121"/>
      <c r="BN37" s="90"/>
      <c r="BO37" s="90"/>
      <c r="BP37" s="124"/>
      <c r="BQ37" s="124"/>
      <c r="BR37" s="124"/>
      <c r="BS37" s="125"/>
      <c r="BT37" s="119"/>
      <c r="BU37" s="305"/>
    </row>
    <row r="38" spans="1:129" ht="15.45" thickTop="1" thickBot="1" x14ac:dyDescent="0.45">
      <c r="A38" s="200">
        <v>30</v>
      </c>
      <c r="B38" s="166" t="s">
        <v>4</v>
      </c>
      <c r="C38" s="204" t="s">
        <v>88</v>
      </c>
      <c r="D38" s="187"/>
      <c r="E38" s="205">
        <f>SUM(E25:E37)</f>
        <v>475</v>
      </c>
      <c r="F38" s="156">
        <f>SUM(F25:F37)</f>
        <v>32</v>
      </c>
      <c r="G38" s="328" t="s">
        <v>154</v>
      </c>
      <c r="H38" s="328">
        <f>SUM(H25:H37)</f>
        <v>60</v>
      </c>
      <c r="I38" s="328">
        <f>SUM(I25:I37)</f>
        <v>5</v>
      </c>
      <c r="J38" s="147">
        <f t="shared" ref="J38:R38" si="10">SUM(J25:J37)</f>
        <v>165</v>
      </c>
      <c r="K38" s="147">
        <f t="shared" si="10"/>
        <v>30</v>
      </c>
      <c r="L38" s="147">
        <f t="shared" si="10"/>
        <v>100</v>
      </c>
      <c r="M38" s="147">
        <f t="shared" si="10"/>
        <v>60</v>
      </c>
      <c r="N38" s="147">
        <f t="shared" si="10"/>
        <v>0</v>
      </c>
      <c r="O38" s="147">
        <f>SUM(O25:O37)</f>
        <v>0</v>
      </c>
      <c r="P38" s="147">
        <f xml:space="preserve"> SUM(P25:P37)</f>
        <v>120</v>
      </c>
      <c r="Q38" s="147">
        <f t="shared" si="10"/>
        <v>0</v>
      </c>
      <c r="R38" s="147">
        <f t="shared" si="10"/>
        <v>0</v>
      </c>
      <c r="S38" s="147">
        <f>SUM(S25:S37)</f>
        <v>75</v>
      </c>
      <c r="T38" s="147">
        <f t="shared" ref="T38:AA38" si="11">SUM(T25:T37)</f>
        <v>15</v>
      </c>
      <c r="U38" s="147">
        <f t="shared" si="11"/>
        <v>0</v>
      </c>
      <c r="V38" s="147">
        <f t="shared" si="11"/>
        <v>0</v>
      </c>
      <c r="W38" s="147">
        <f t="shared" si="11"/>
        <v>0</v>
      </c>
      <c r="X38" s="147">
        <f t="shared" si="11"/>
        <v>0</v>
      </c>
      <c r="Y38" s="147">
        <f>SUM(Y25:Y37)</f>
        <v>30</v>
      </c>
      <c r="Z38" s="147">
        <f t="shared" si="11"/>
        <v>0</v>
      </c>
      <c r="AA38" s="147">
        <f t="shared" si="11"/>
        <v>0</v>
      </c>
      <c r="AB38" s="156">
        <f>SUM(AB25:AB37)</f>
        <v>10</v>
      </c>
      <c r="AC38" s="146">
        <f>SUM(AC25:AC37)</f>
        <v>0</v>
      </c>
      <c r="AD38" s="146">
        <f t="shared" ref="AD38:AK38" si="12">SUM(AD25:AD37)</f>
        <v>0</v>
      </c>
      <c r="AE38" s="146">
        <f t="shared" si="12"/>
        <v>0</v>
      </c>
      <c r="AF38" s="146">
        <f t="shared" si="12"/>
        <v>0</v>
      </c>
      <c r="AG38" s="146">
        <f t="shared" si="12"/>
        <v>0</v>
      </c>
      <c r="AH38" s="146">
        <f t="shared" si="12"/>
        <v>0</v>
      </c>
      <c r="AI38" s="146">
        <f>SUM(AI25:AI37)</f>
        <v>30</v>
      </c>
      <c r="AJ38" s="146">
        <f t="shared" si="12"/>
        <v>0</v>
      </c>
      <c r="AK38" s="146">
        <f t="shared" si="12"/>
        <v>0</v>
      </c>
      <c r="AL38" s="145">
        <f>SUM(AL25:AL37)</f>
        <v>1</v>
      </c>
      <c r="AM38" s="146">
        <f>SUM(AM25:AM37)</f>
        <v>30</v>
      </c>
      <c r="AN38" s="146">
        <f t="shared" ref="AN38:AU38" si="13">SUM(AN25:AN37)</f>
        <v>0</v>
      </c>
      <c r="AO38" s="146">
        <f t="shared" si="13"/>
        <v>0</v>
      </c>
      <c r="AP38" s="146">
        <f t="shared" si="13"/>
        <v>0</v>
      </c>
      <c r="AQ38" s="146">
        <f t="shared" si="13"/>
        <v>0</v>
      </c>
      <c r="AR38" s="146">
        <f xml:space="preserve"> SUM(AR25:AR37)</f>
        <v>30</v>
      </c>
      <c r="AS38" s="146">
        <f t="shared" si="13"/>
        <v>0</v>
      </c>
      <c r="AT38" s="146">
        <f t="shared" si="13"/>
        <v>0</v>
      </c>
      <c r="AU38" s="145">
        <f t="shared" si="13"/>
        <v>5</v>
      </c>
      <c r="AV38" s="146">
        <f>SUM(AV25:AV37)</f>
        <v>0</v>
      </c>
      <c r="AW38" s="146">
        <f t="shared" ref="AW38:BD38" si="14">SUM(AW25:AW37)</f>
        <v>0</v>
      </c>
      <c r="AX38" s="146">
        <f t="shared" si="14"/>
        <v>100</v>
      </c>
      <c r="AY38" s="146">
        <f t="shared" si="14"/>
        <v>0</v>
      </c>
      <c r="AZ38" s="146">
        <f t="shared" si="14"/>
        <v>0</v>
      </c>
      <c r="BA38" s="146">
        <f>SUM(BA25:BA37)</f>
        <v>30</v>
      </c>
      <c r="BB38" s="146">
        <f t="shared" si="14"/>
        <v>0</v>
      </c>
      <c r="BC38" s="146">
        <f t="shared" si="14"/>
        <v>0</v>
      </c>
      <c r="BD38" s="145">
        <f t="shared" si="14"/>
        <v>6</v>
      </c>
      <c r="BE38" s="146">
        <f>SUM(BE25:BE37)</f>
        <v>30</v>
      </c>
      <c r="BF38" s="146">
        <f t="shared" ref="BF38:BL38" si="15">SUM(BF25:BF37)</f>
        <v>15</v>
      </c>
      <c r="BG38" s="146">
        <f t="shared" si="15"/>
        <v>0</v>
      </c>
      <c r="BH38" s="146">
        <f t="shared" si="15"/>
        <v>30</v>
      </c>
      <c r="BI38" s="146">
        <f t="shared" si="15"/>
        <v>0</v>
      </c>
      <c r="BJ38" s="146">
        <f t="shared" si="15"/>
        <v>0</v>
      </c>
      <c r="BK38" s="146">
        <f t="shared" si="15"/>
        <v>0</v>
      </c>
      <c r="BL38" s="145">
        <f t="shared" si="15"/>
        <v>6</v>
      </c>
      <c r="BM38" s="146">
        <f>SUM(BM25:BM37)</f>
        <v>30</v>
      </c>
      <c r="BN38" s="146">
        <f t="shared" ref="BN38:BT38" si="16">SUM(BN25:BN37)</f>
        <v>0</v>
      </c>
      <c r="BO38" s="146">
        <f t="shared" si="16"/>
        <v>0</v>
      </c>
      <c r="BP38" s="146">
        <f t="shared" si="16"/>
        <v>30</v>
      </c>
      <c r="BQ38" s="146">
        <f t="shared" si="16"/>
        <v>0</v>
      </c>
      <c r="BR38" s="146">
        <f t="shared" si="16"/>
        <v>0</v>
      </c>
      <c r="BS38" s="146">
        <f t="shared" si="16"/>
        <v>0</v>
      </c>
      <c r="BT38" s="145">
        <f t="shared" si="16"/>
        <v>4</v>
      </c>
      <c r="BU38" s="305"/>
    </row>
    <row r="39" spans="1:129" s="129" customFormat="1" ht="31.5" customHeight="1" thickTop="1" thickBot="1" x14ac:dyDescent="0.45">
      <c r="A39" s="200">
        <v>31</v>
      </c>
      <c r="B39" s="206" t="s">
        <v>47</v>
      </c>
      <c r="C39" s="207"/>
      <c r="D39" s="339" t="s">
        <v>109</v>
      </c>
      <c r="E39" s="340"/>
      <c r="F39" s="340"/>
      <c r="G39" s="340"/>
      <c r="H39" s="340"/>
      <c r="I39" s="340"/>
      <c r="J39" s="340"/>
      <c r="K39" s="340"/>
      <c r="L39" s="340"/>
      <c r="M39" s="340"/>
      <c r="N39" s="340"/>
      <c r="O39" s="340"/>
      <c r="P39" s="340"/>
      <c r="Q39" s="340"/>
      <c r="R39" s="341"/>
      <c r="S39" s="339" t="s">
        <v>103</v>
      </c>
      <c r="T39" s="340"/>
      <c r="U39" s="340"/>
      <c r="V39" s="340"/>
      <c r="W39" s="340"/>
      <c r="X39" s="340"/>
      <c r="Y39" s="340"/>
      <c r="Z39" s="340"/>
      <c r="AA39" s="340"/>
      <c r="AB39" s="340"/>
      <c r="AC39" s="339" t="s">
        <v>104</v>
      </c>
      <c r="AD39" s="340"/>
      <c r="AE39" s="340"/>
      <c r="AF39" s="340"/>
      <c r="AG39" s="340"/>
      <c r="AH39" s="340"/>
      <c r="AI39" s="340"/>
      <c r="AJ39" s="340"/>
      <c r="AK39" s="340"/>
      <c r="AL39" s="341"/>
      <c r="AM39" s="339" t="s">
        <v>105</v>
      </c>
      <c r="AN39" s="340"/>
      <c r="AO39" s="340"/>
      <c r="AP39" s="340"/>
      <c r="AQ39" s="340"/>
      <c r="AR39" s="340"/>
      <c r="AS39" s="340"/>
      <c r="AT39" s="340"/>
      <c r="AU39" s="341"/>
      <c r="AV39" s="339" t="s">
        <v>106</v>
      </c>
      <c r="AW39" s="340"/>
      <c r="AX39" s="340"/>
      <c r="AY39" s="340"/>
      <c r="AZ39" s="340"/>
      <c r="BA39" s="340"/>
      <c r="BB39" s="340"/>
      <c r="BC39" s="340"/>
      <c r="BD39" s="341"/>
      <c r="BE39" s="339" t="s">
        <v>107</v>
      </c>
      <c r="BF39" s="340"/>
      <c r="BG39" s="340"/>
      <c r="BH39" s="340"/>
      <c r="BI39" s="340"/>
      <c r="BJ39" s="340"/>
      <c r="BK39" s="340"/>
      <c r="BL39" s="341"/>
      <c r="BM39" s="339" t="s">
        <v>108</v>
      </c>
      <c r="BN39" s="340"/>
      <c r="BO39" s="340"/>
      <c r="BP39" s="340"/>
      <c r="BQ39" s="340"/>
      <c r="BR39" s="340"/>
      <c r="BS39" s="340"/>
      <c r="BT39" s="341"/>
      <c r="BU39" s="309"/>
      <c r="BV39" s="150"/>
      <c r="BW39" s="150"/>
      <c r="BX39" s="150"/>
      <c r="BY39" s="150"/>
      <c r="BZ39" s="150"/>
      <c r="CA39" s="150"/>
      <c r="CB39" s="150"/>
      <c r="CC39" s="150"/>
      <c r="CD39" s="150"/>
      <c r="CE39" s="150"/>
      <c r="CF39" s="150"/>
      <c r="CG39" s="150"/>
      <c r="CH39" s="150"/>
      <c r="CI39" s="150"/>
      <c r="CJ39" s="150"/>
      <c r="CK39" s="150"/>
      <c r="CL39" s="150"/>
      <c r="CM39" s="150"/>
      <c r="CN39" s="150"/>
      <c r="CO39" s="150"/>
      <c r="CP39" s="150"/>
      <c r="CQ39" s="150"/>
      <c r="CR39" s="150"/>
      <c r="CS39" s="150"/>
      <c r="CT39" s="150"/>
      <c r="CU39" s="150"/>
      <c r="CV39" s="150"/>
      <c r="CW39" s="130"/>
      <c r="CX39" s="130"/>
      <c r="CY39" s="130"/>
      <c r="CZ39" s="130"/>
      <c r="DA39" s="130"/>
      <c r="DB39" s="130"/>
      <c r="DC39" s="130"/>
      <c r="DD39" s="130"/>
      <c r="DE39" s="130"/>
      <c r="DF39" s="130"/>
      <c r="DG39" s="130"/>
      <c r="DH39" s="130"/>
      <c r="DI39" s="130"/>
      <c r="DJ39" s="130"/>
      <c r="DK39" s="130"/>
      <c r="DL39" s="130"/>
      <c r="DM39" s="130"/>
      <c r="DN39" s="130"/>
      <c r="DO39" s="130"/>
      <c r="DP39" s="130"/>
      <c r="DQ39" s="130"/>
      <c r="DR39" s="130"/>
      <c r="DS39" s="130"/>
      <c r="DT39" s="130"/>
      <c r="DU39" s="130"/>
      <c r="DV39" s="130"/>
      <c r="DW39" s="130"/>
      <c r="DX39" s="130"/>
      <c r="DY39" s="130"/>
    </row>
    <row r="40" spans="1:129" s="79" customFormat="1" x14ac:dyDescent="0.4">
      <c r="A40" s="200">
        <v>32</v>
      </c>
      <c r="B40" s="208"/>
      <c r="C40" s="164" t="s">
        <v>60</v>
      </c>
      <c r="D40" s="126" t="s">
        <v>86</v>
      </c>
      <c r="E40" s="174">
        <v>45</v>
      </c>
      <c r="F40" s="89">
        <v>2</v>
      </c>
      <c r="G40" s="322"/>
      <c r="H40" s="322"/>
      <c r="I40" s="322"/>
      <c r="J40" s="120">
        <v>15</v>
      </c>
      <c r="K40" s="120"/>
      <c r="L40" s="120"/>
      <c r="M40" s="136"/>
      <c r="N40" s="120">
        <v>30</v>
      </c>
      <c r="O40" s="120"/>
      <c r="P40" s="120"/>
      <c r="Q40" s="120"/>
      <c r="R40" s="170"/>
      <c r="S40" s="126"/>
      <c r="T40" s="92"/>
      <c r="U40" s="92"/>
      <c r="V40" s="92"/>
      <c r="W40" s="92"/>
      <c r="X40" s="92"/>
      <c r="Y40" s="92"/>
      <c r="Z40" s="92"/>
      <c r="AA40" s="120"/>
      <c r="AB40" s="209"/>
      <c r="AC40" s="126"/>
      <c r="AD40" s="92"/>
      <c r="AE40" s="92"/>
      <c r="AF40" s="92"/>
      <c r="AG40" s="92"/>
      <c r="AH40" s="92"/>
      <c r="AI40" s="92"/>
      <c r="AJ40" s="92"/>
      <c r="AK40" s="120"/>
      <c r="AL40" s="209"/>
      <c r="AM40" s="126"/>
      <c r="AN40" s="120"/>
      <c r="AO40" s="120"/>
      <c r="AP40" s="120"/>
      <c r="AQ40" s="120"/>
      <c r="AR40" s="120"/>
      <c r="AS40" s="120"/>
      <c r="AT40" s="92"/>
      <c r="AU40" s="209"/>
      <c r="AV40" s="126">
        <v>15</v>
      </c>
      <c r="AW40" s="120"/>
      <c r="AX40" s="120"/>
      <c r="AY40" s="120"/>
      <c r="AZ40" s="120">
        <v>30</v>
      </c>
      <c r="BA40" s="120"/>
      <c r="BB40" s="120"/>
      <c r="BC40" s="120"/>
      <c r="BD40" s="123">
        <v>2</v>
      </c>
      <c r="BE40" s="210"/>
      <c r="BF40" s="211"/>
      <c r="BG40" s="120"/>
      <c r="BH40" s="120"/>
      <c r="BI40" s="122"/>
      <c r="BJ40" s="120"/>
      <c r="BK40" s="122"/>
      <c r="BL40" s="123"/>
      <c r="BM40" s="212"/>
      <c r="BN40" s="120"/>
      <c r="BO40" s="212"/>
      <c r="BP40" s="120"/>
      <c r="BQ40" s="213"/>
      <c r="BR40" s="120"/>
      <c r="BS40" s="122"/>
      <c r="BT40" s="123"/>
      <c r="BU40" s="305">
        <v>1</v>
      </c>
    </row>
    <row r="41" spans="1:129" x14ac:dyDescent="0.4">
      <c r="A41" s="200">
        <v>33</v>
      </c>
      <c r="B41" s="167"/>
      <c r="C41" s="163" t="s">
        <v>61</v>
      </c>
      <c r="D41" s="90" t="s">
        <v>86</v>
      </c>
      <c r="E41" s="175">
        <v>80</v>
      </c>
      <c r="F41" s="85">
        <v>4</v>
      </c>
      <c r="G41" s="323"/>
      <c r="H41" s="323"/>
      <c r="I41" s="323"/>
      <c r="J41" s="124">
        <v>60</v>
      </c>
      <c r="K41" s="124">
        <v>20</v>
      </c>
      <c r="L41" s="124"/>
      <c r="M41" s="124"/>
      <c r="N41" s="124"/>
      <c r="O41" s="124"/>
      <c r="P41" s="124"/>
      <c r="Q41" s="124"/>
      <c r="R41" s="149"/>
      <c r="S41" s="121"/>
      <c r="T41" s="90"/>
      <c r="U41" s="90"/>
      <c r="V41" s="90"/>
      <c r="W41" s="90"/>
      <c r="X41" s="90"/>
      <c r="Y41" s="90"/>
      <c r="Z41" s="90"/>
      <c r="AA41" s="124"/>
      <c r="AB41" s="214"/>
      <c r="AC41" s="121">
        <v>30</v>
      </c>
      <c r="AD41" s="90"/>
      <c r="AE41" s="90"/>
      <c r="AF41" s="90"/>
      <c r="AG41" s="90"/>
      <c r="AH41" s="90"/>
      <c r="AI41" s="90"/>
      <c r="AJ41" s="90"/>
      <c r="AK41" s="124"/>
      <c r="AL41" s="214">
        <v>2</v>
      </c>
      <c r="AM41" s="126">
        <v>30</v>
      </c>
      <c r="AN41" s="124">
        <v>20</v>
      </c>
      <c r="AO41" s="124"/>
      <c r="AP41" s="124"/>
      <c r="AQ41" s="124"/>
      <c r="AR41" s="124"/>
      <c r="AS41" s="124"/>
      <c r="AT41" s="90"/>
      <c r="AU41" s="214">
        <v>2</v>
      </c>
      <c r="AV41" s="121"/>
      <c r="AW41" s="124"/>
      <c r="AX41" s="124"/>
      <c r="AY41" s="124"/>
      <c r="AZ41" s="124"/>
      <c r="BA41" s="124"/>
      <c r="BB41" s="124"/>
      <c r="BC41" s="124"/>
      <c r="BD41" s="119"/>
      <c r="BE41" s="215"/>
      <c r="BF41" s="124"/>
      <c r="BG41" s="124"/>
      <c r="BH41" s="90"/>
      <c r="BI41" s="124"/>
      <c r="BJ41" s="124"/>
      <c r="BK41" s="125"/>
      <c r="BL41" s="119"/>
      <c r="BM41" s="212"/>
      <c r="BN41" s="120"/>
      <c r="BO41" s="212"/>
      <c r="BP41" s="124"/>
      <c r="BQ41" s="124"/>
      <c r="BR41" s="125"/>
      <c r="BS41" s="125"/>
      <c r="BT41" s="119"/>
      <c r="BU41" s="305">
        <v>1</v>
      </c>
    </row>
    <row r="42" spans="1:129" x14ac:dyDescent="0.4">
      <c r="A42" s="200">
        <v>34</v>
      </c>
      <c r="B42" s="167"/>
      <c r="C42" s="163" t="s">
        <v>62</v>
      </c>
      <c r="D42" s="90" t="s">
        <v>87</v>
      </c>
      <c r="E42" s="175">
        <v>30</v>
      </c>
      <c r="F42" s="85">
        <v>2</v>
      </c>
      <c r="G42" s="323"/>
      <c r="H42" s="323"/>
      <c r="I42" s="323"/>
      <c r="J42" s="124">
        <v>30</v>
      </c>
      <c r="K42" s="124"/>
      <c r="L42" s="124"/>
      <c r="M42" s="111"/>
      <c r="N42" s="124"/>
      <c r="O42" s="124"/>
      <c r="P42" s="124"/>
      <c r="Q42" s="124"/>
      <c r="R42" s="149"/>
      <c r="S42" s="92"/>
      <c r="T42" s="92"/>
      <c r="U42" s="120"/>
      <c r="V42" s="120"/>
      <c r="W42" s="120"/>
      <c r="X42" s="120"/>
      <c r="Y42" s="120"/>
      <c r="Z42" s="120"/>
      <c r="AA42" s="122"/>
      <c r="AB42" s="123"/>
      <c r="AC42" s="126"/>
      <c r="AD42" s="92"/>
      <c r="AE42" s="120"/>
      <c r="AF42" s="120"/>
      <c r="AG42" s="120"/>
      <c r="AH42" s="92"/>
      <c r="AI42" s="92"/>
      <c r="AJ42" s="92"/>
      <c r="AK42" s="122"/>
      <c r="AL42" s="123"/>
      <c r="AM42" s="126"/>
      <c r="AN42" s="120"/>
      <c r="AO42" s="120"/>
      <c r="AP42" s="120"/>
      <c r="AQ42" s="120"/>
      <c r="AR42" s="120"/>
      <c r="AS42" s="120"/>
      <c r="AT42" s="122"/>
      <c r="AU42" s="123"/>
      <c r="AV42" s="126"/>
      <c r="AW42" s="120"/>
      <c r="AX42" s="120"/>
      <c r="AY42" s="120"/>
      <c r="AZ42" s="92"/>
      <c r="BA42" s="92"/>
      <c r="BB42" s="120"/>
      <c r="BC42" s="122"/>
      <c r="BD42" s="123"/>
      <c r="BE42" s="121"/>
      <c r="BF42" s="120"/>
      <c r="BG42" s="120"/>
      <c r="BH42" s="120"/>
      <c r="BI42" s="120"/>
      <c r="BJ42" s="120"/>
      <c r="BK42" s="122"/>
      <c r="BL42" s="123"/>
      <c r="BM42" s="126">
        <v>30</v>
      </c>
      <c r="BN42" s="92"/>
      <c r="BO42" s="92"/>
      <c r="BP42" s="120"/>
      <c r="BQ42" s="120"/>
      <c r="BR42" s="120"/>
      <c r="BS42" s="122"/>
      <c r="BT42" s="123">
        <v>2</v>
      </c>
      <c r="BU42" s="305"/>
    </row>
    <row r="43" spans="1:129" x14ac:dyDescent="0.4">
      <c r="A43" s="200">
        <v>35</v>
      </c>
      <c r="B43" s="216"/>
      <c r="C43" s="163" t="s">
        <v>42</v>
      </c>
      <c r="D43" s="90" t="s">
        <v>87</v>
      </c>
      <c r="E43" s="175">
        <v>30</v>
      </c>
      <c r="F43" s="85">
        <v>1</v>
      </c>
      <c r="G43" s="323"/>
      <c r="H43" s="323"/>
      <c r="I43" s="323"/>
      <c r="J43" s="124">
        <v>20</v>
      </c>
      <c r="K43" s="124"/>
      <c r="L43" s="124"/>
      <c r="M43" s="111"/>
      <c r="N43" s="124">
        <v>10</v>
      </c>
      <c r="O43" s="124"/>
      <c r="P43" s="124"/>
      <c r="Q43" s="124"/>
      <c r="R43" s="149"/>
      <c r="S43" s="90"/>
      <c r="T43" s="90"/>
      <c r="U43" s="124"/>
      <c r="V43" s="124"/>
      <c r="W43" s="124"/>
      <c r="X43" s="124"/>
      <c r="Y43" s="124"/>
      <c r="Z43" s="124"/>
      <c r="AA43" s="125"/>
      <c r="AB43" s="119"/>
      <c r="AC43" s="121"/>
      <c r="AD43" s="90"/>
      <c r="AE43" s="124"/>
      <c r="AF43" s="124"/>
      <c r="AG43" s="124"/>
      <c r="AH43" s="124"/>
      <c r="AI43" s="124"/>
      <c r="AJ43" s="124"/>
      <c r="AK43" s="125"/>
      <c r="AL43" s="119"/>
      <c r="AM43" s="121"/>
      <c r="AN43" s="124"/>
      <c r="AO43" s="124"/>
      <c r="AP43" s="124"/>
      <c r="AQ43" s="124"/>
      <c r="AR43" s="124"/>
      <c r="AS43" s="124"/>
      <c r="AT43" s="125"/>
      <c r="AU43" s="119"/>
      <c r="AV43" s="121"/>
      <c r="AW43" s="124"/>
      <c r="AX43" s="124"/>
      <c r="AY43" s="124"/>
      <c r="AZ43" s="124"/>
      <c r="BA43" s="124"/>
      <c r="BB43" s="124"/>
      <c r="BC43" s="125"/>
      <c r="BD43" s="119"/>
      <c r="BE43" s="121">
        <v>20</v>
      </c>
      <c r="BF43" s="124"/>
      <c r="BG43" s="124"/>
      <c r="BH43" s="124"/>
      <c r="BI43" s="124">
        <v>10</v>
      </c>
      <c r="BJ43" s="124"/>
      <c r="BK43" s="125"/>
      <c r="BL43" s="119">
        <v>1</v>
      </c>
      <c r="BM43" s="121"/>
      <c r="BN43" s="90"/>
      <c r="BO43" s="90"/>
      <c r="BP43" s="124"/>
      <c r="BQ43" s="124"/>
      <c r="BR43" s="124"/>
      <c r="BS43" s="125"/>
      <c r="BT43" s="119"/>
      <c r="BU43" s="305">
        <v>0.5</v>
      </c>
    </row>
    <row r="44" spans="1:129" x14ac:dyDescent="0.4">
      <c r="A44" s="200">
        <v>36</v>
      </c>
      <c r="B44" s="216"/>
      <c r="C44" s="164" t="s">
        <v>97</v>
      </c>
      <c r="D44" s="92" t="s">
        <v>87</v>
      </c>
      <c r="E44" s="174">
        <v>15</v>
      </c>
      <c r="F44" s="89">
        <v>1</v>
      </c>
      <c r="G44" s="322"/>
      <c r="H44" s="322"/>
      <c r="I44" s="322"/>
      <c r="J44" s="120">
        <v>15</v>
      </c>
      <c r="K44" s="120"/>
      <c r="L44" s="120"/>
      <c r="M44" s="120"/>
      <c r="N44" s="120"/>
      <c r="O44" s="120"/>
      <c r="P44" s="120"/>
      <c r="Q44" s="120"/>
      <c r="R44" s="170"/>
      <c r="S44" s="90"/>
      <c r="T44" s="90"/>
      <c r="U44" s="124"/>
      <c r="V44" s="124"/>
      <c r="W44" s="124"/>
      <c r="X44" s="124"/>
      <c r="Y44" s="124"/>
      <c r="Z44" s="124"/>
      <c r="AA44" s="125"/>
      <c r="AB44" s="119"/>
      <c r="AC44" s="121"/>
      <c r="AD44" s="90"/>
      <c r="AE44" s="124"/>
      <c r="AF44" s="124"/>
      <c r="AG44" s="124"/>
      <c r="AH44" s="124"/>
      <c r="AI44" s="124"/>
      <c r="AJ44" s="124"/>
      <c r="AK44" s="125"/>
      <c r="AL44" s="119"/>
      <c r="AM44" s="121"/>
      <c r="AN44" s="124"/>
      <c r="AO44" s="124"/>
      <c r="AP44" s="124"/>
      <c r="AQ44" s="124"/>
      <c r="AR44" s="124"/>
      <c r="AS44" s="124"/>
      <c r="AT44" s="125"/>
      <c r="AU44" s="119"/>
      <c r="AV44" s="121"/>
      <c r="AW44" s="124"/>
      <c r="AX44" s="124"/>
      <c r="AY44" s="124"/>
      <c r="AZ44" s="124"/>
      <c r="BA44" s="124"/>
      <c r="BB44" s="124"/>
      <c r="BC44" s="125"/>
      <c r="BD44" s="119"/>
      <c r="BE44" s="121">
        <v>15</v>
      </c>
      <c r="BF44" s="124"/>
      <c r="BG44" s="124"/>
      <c r="BH44" s="124"/>
      <c r="BI44" s="124"/>
      <c r="BJ44" s="124"/>
      <c r="BK44" s="125"/>
      <c r="BL44" s="119">
        <v>1</v>
      </c>
      <c r="BM44" s="121"/>
      <c r="BN44" s="90"/>
      <c r="BO44" s="90"/>
      <c r="BP44" s="124"/>
      <c r="BQ44" s="124"/>
      <c r="BR44" s="124"/>
      <c r="BS44" s="125"/>
      <c r="BT44" s="119"/>
      <c r="BU44" s="305"/>
    </row>
    <row r="45" spans="1:129" s="78" customFormat="1" x14ac:dyDescent="0.4">
      <c r="A45" s="200">
        <v>37</v>
      </c>
      <c r="B45" s="216"/>
      <c r="C45" s="163" t="s">
        <v>63</v>
      </c>
      <c r="D45" s="90" t="s">
        <v>86</v>
      </c>
      <c r="E45" s="175">
        <v>50</v>
      </c>
      <c r="F45" s="85">
        <v>2</v>
      </c>
      <c r="G45" s="323"/>
      <c r="H45" s="323"/>
      <c r="I45" s="323"/>
      <c r="J45" s="124">
        <v>30</v>
      </c>
      <c r="K45" s="124"/>
      <c r="L45" s="124"/>
      <c r="M45" s="124"/>
      <c r="N45" s="124">
        <v>20</v>
      </c>
      <c r="O45" s="124"/>
      <c r="P45" s="124"/>
      <c r="Q45" s="124"/>
      <c r="R45" s="149"/>
      <c r="S45" s="90"/>
      <c r="T45" s="90"/>
      <c r="U45" s="124"/>
      <c r="V45" s="124"/>
      <c r="W45" s="124"/>
      <c r="X45" s="124"/>
      <c r="Y45" s="124"/>
      <c r="Z45" s="124"/>
      <c r="AA45" s="125"/>
      <c r="AB45" s="119"/>
      <c r="AC45" s="121"/>
      <c r="AD45" s="90"/>
      <c r="AE45" s="124"/>
      <c r="AF45" s="124"/>
      <c r="AG45" s="124"/>
      <c r="AH45" s="124"/>
      <c r="AI45" s="124"/>
      <c r="AJ45" s="124"/>
      <c r="AK45" s="125"/>
      <c r="AL45" s="119"/>
      <c r="AM45" s="121">
        <v>30</v>
      </c>
      <c r="AN45" s="124"/>
      <c r="AO45" s="124"/>
      <c r="AP45" s="124"/>
      <c r="AQ45" s="124">
        <v>20</v>
      </c>
      <c r="AR45" s="124"/>
      <c r="AS45" s="124"/>
      <c r="AT45" s="125"/>
      <c r="AU45" s="119">
        <v>2</v>
      </c>
      <c r="AV45" s="121"/>
      <c r="AW45" s="124"/>
      <c r="AX45" s="124"/>
      <c r="AY45" s="124"/>
      <c r="AZ45" s="124"/>
      <c r="BA45" s="124"/>
      <c r="BB45" s="124"/>
      <c r="BC45" s="125"/>
      <c r="BD45" s="119"/>
      <c r="BE45" s="121"/>
      <c r="BF45" s="124"/>
      <c r="BG45" s="124"/>
      <c r="BH45" s="124"/>
      <c r="BI45" s="124"/>
      <c r="BJ45" s="124"/>
      <c r="BK45" s="125"/>
      <c r="BL45" s="119"/>
      <c r="BM45" s="121"/>
      <c r="BN45" s="90"/>
      <c r="BO45" s="90"/>
      <c r="BP45" s="124"/>
      <c r="BQ45" s="124"/>
      <c r="BR45" s="124"/>
      <c r="BS45" s="125"/>
      <c r="BT45" s="119"/>
      <c r="BU45" s="305">
        <v>1</v>
      </c>
    </row>
    <row r="46" spans="1:129" x14ac:dyDescent="0.4">
      <c r="A46" s="200">
        <v>38</v>
      </c>
      <c r="B46" s="167"/>
      <c r="C46" s="163" t="s">
        <v>64</v>
      </c>
      <c r="D46" s="90" t="s">
        <v>86</v>
      </c>
      <c r="E46" s="175">
        <v>45</v>
      </c>
      <c r="F46" s="85">
        <v>2</v>
      </c>
      <c r="G46" s="323" t="s">
        <v>155</v>
      </c>
      <c r="H46" s="323">
        <v>30</v>
      </c>
      <c r="I46" s="323">
        <v>1</v>
      </c>
      <c r="J46" s="124">
        <v>30</v>
      </c>
      <c r="K46" s="124">
        <v>15</v>
      </c>
      <c r="L46" s="125"/>
      <c r="M46" s="124"/>
      <c r="N46" s="124"/>
      <c r="O46" s="124"/>
      <c r="P46" s="124"/>
      <c r="Q46" s="124"/>
      <c r="R46" s="149"/>
      <c r="S46" s="90"/>
      <c r="T46" s="90"/>
      <c r="U46" s="124"/>
      <c r="V46" s="124"/>
      <c r="W46" s="124"/>
      <c r="X46" s="124"/>
      <c r="Y46" s="124"/>
      <c r="Z46" s="124"/>
      <c r="AA46" s="125"/>
      <c r="AB46" s="119"/>
      <c r="AC46" s="121"/>
      <c r="AD46" s="90"/>
      <c r="AE46" s="124"/>
      <c r="AF46" s="124"/>
      <c r="AG46" s="124"/>
      <c r="AH46" s="124"/>
      <c r="AI46" s="124"/>
      <c r="AJ46" s="124"/>
      <c r="AK46" s="125"/>
      <c r="AL46" s="119"/>
      <c r="AM46" s="121"/>
      <c r="AN46" s="124"/>
      <c r="AO46" s="124"/>
      <c r="AP46" s="124"/>
      <c r="AQ46" s="124"/>
      <c r="AR46" s="124"/>
      <c r="AS46" s="124"/>
      <c r="AT46" s="125"/>
      <c r="AU46" s="119"/>
      <c r="AV46" s="121"/>
      <c r="AW46" s="124"/>
      <c r="AX46" s="124"/>
      <c r="AY46" s="124"/>
      <c r="AZ46" s="124"/>
      <c r="BA46" s="124"/>
      <c r="BB46" s="124"/>
      <c r="BC46" s="125"/>
      <c r="BD46" s="119"/>
      <c r="BE46" s="121">
        <v>30</v>
      </c>
      <c r="BF46" s="124">
        <v>15</v>
      </c>
      <c r="BG46" s="124"/>
      <c r="BH46" s="124"/>
      <c r="BI46" s="124"/>
      <c r="BJ46" s="124"/>
      <c r="BK46" s="125"/>
      <c r="BL46" s="119">
        <v>2</v>
      </c>
      <c r="BM46" s="121"/>
      <c r="BN46" s="90"/>
      <c r="BO46" s="90"/>
      <c r="BP46" s="124"/>
      <c r="BQ46" s="124"/>
      <c r="BR46" s="124"/>
      <c r="BS46" s="125"/>
      <c r="BT46" s="119"/>
      <c r="BU46" s="305">
        <v>1</v>
      </c>
    </row>
    <row r="47" spans="1:129" x14ac:dyDescent="0.4">
      <c r="A47" s="200">
        <v>39</v>
      </c>
      <c r="B47" s="167"/>
      <c r="C47" s="163" t="s">
        <v>65</v>
      </c>
      <c r="D47" s="90" t="s">
        <v>86</v>
      </c>
      <c r="E47" s="175">
        <v>75</v>
      </c>
      <c r="F47" s="85">
        <v>3</v>
      </c>
      <c r="G47" s="323"/>
      <c r="H47" s="323"/>
      <c r="I47" s="323"/>
      <c r="J47" s="124">
        <v>45</v>
      </c>
      <c r="K47" s="124">
        <v>30</v>
      </c>
      <c r="L47" s="124"/>
      <c r="M47" s="124"/>
      <c r="N47" s="124"/>
      <c r="O47" s="124"/>
      <c r="P47" s="124"/>
      <c r="Q47" s="124"/>
      <c r="R47" s="149"/>
      <c r="S47" s="90"/>
      <c r="T47" s="90"/>
      <c r="U47" s="124"/>
      <c r="V47" s="124"/>
      <c r="W47" s="124"/>
      <c r="X47" s="124"/>
      <c r="Y47" s="124"/>
      <c r="Z47" s="124"/>
      <c r="AA47" s="125"/>
      <c r="AB47" s="119"/>
      <c r="AC47" s="121"/>
      <c r="AD47" s="90"/>
      <c r="AE47" s="124"/>
      <c r="AF47" s="124"/>
      <c r="AG47" s="124"/>
      <c r="AH47" s="124"/>
      <c r="AI47" s="124"/>
      <c r="AJ47" s="124"/>
      <c r="AK47" s="125"/>
      <c r="AL47" s="119"/>
      <c r="AM47" s="121">
        <v>45</v>
      </c>
      <c r="AN47" s="124">
        <v>30</v>
      </c>
      <c r="AO47" s="124"/>
      <c r="AP47" s="124"/>
      <c r="AQ47" s="124"/>
      <c r="AR47" s="124"/>
      <c r="AS47" s="124"/>
      <c r="AT47" s="125"/>
      <c r="AU47" s="119">
        <v>3</v>
      </c>
      <c r="AV47" s="121"/>
      <c r="AW47" s="124"/>
      <c r="AX47" s="124"/>
      <c r="AY47" s="124"/>
      <c r="AZ47" s="124"/>
      <c r="BA47" s="124"/>
      <c r="BB47" s="124"/>
      <c r="BC47" s="125"/>
      <c r="BD47" s="119"/>
      <c r="BE47" s="121"/>
      <c r="BF47" s="124"/>
      <c r="BG47" s="124"/>
      <c r="BH47" s="124"/>
      <c r="BI47" s="124"/>
      <c r="BJ47" s="124"/>
      <c r="BK47" s="125"/>
      <c r="BL47" s="119"/>
      <c r="BM47" s="121"/>
      <c r="BN47" s="90"/>
      <c r="BO47" s="90"/>
      <c r="BP47" s="124"/>
      <c r="BQ47" s="124"/>
      <c r="BR47" s="124"/>
      <c r="BS47" s="125"/>
      <c r="BT47" s="119"/>
      <c r="BU47" s="305"/>
    </row>
    <row r="48" spans="1:129" s="79" customFormat="1" ht="29.15" x14ac:dyDescent="0.4">
      <c r="A48" s="200">
        <v>40</v>
      </c>
      <c r="B48" s="167"/>
      <c r="C48" s="217" t="s">
        <v>98</v>
      </c>
      <c r="D48" s="91" t="s">
        <v>86</v>
      </c>
      <c r="E48" s="176">
        <v>160</v>
      </c>
      <c r="F48" s="86">
        <v>7</v>
      </c>
      <c r="G48" s="324"/>
      <c r="H48" s="324"/>
      <c r="I48" s="324"/>
      <c r="J48" s="99"/>
      <c r="K48" s="99"/>
      <c r="L48" s="99"/>
      <c r="M48" s="99">
        <v>120</v>
      </c>
      <c r="N48" s="99">
        <v>40</v>
      </c>
      <c r="O48" s="99"/>
      <c r="P48" s="99"/>
      <c r="Q48" s="99"/>
      <c r="R48" s="218"/>
      <c r="S48" s="91"/>
      <c r="T48" s="91"/>
      <c r="U48" s="99"/>
      <c r="V48" s="99">
        <v>60</v>
      </c>
      <c r="W48" s="99"/>
      <c r="X48" s="99"/>
      <c r="Y48" s="99"/>
      <c r="Z48" s="99"/>
      <c r="AA48" s="102"/>
      <c r="AB48" s="107">
        <v>3</v>
      </c>
      <c r="AC48" s="101"/>
      <c r="AD48" s="91"/>
      <c r="AE48" s="99"/>
      <c r="AF48" s="99">
        <v>60</v>
      </c>
      <c r="AG48" s="99">
        <v>40</v>
      </c>
      <c r="AH48" s="99"/>
      <c r="AI48" s="99"/>
      <c r="AJ48" s="99"/>
      <c r="AK48" s="102"/>
      <c r="AL48" s="107">
        <v>4</v>
      </c>
      <c r="AM48" s="101"/>
      <c r="AN48" s="99"/>
      <c r="AO48" s="99"/>
      <c r="AP48" s="99"/>
      <c r="AQ48" s="99"/>
      <c r="AR48" s="99"/>
      <c r="AS48" s="99"/>
      <c r="AT48" s="102"/>
      <c r="AU48" s="107"/>
      <c r="AV48" s="101"/>
      <c r="AW48" s="99"/>
      <c r="AX48" s="99"/>
      <c r="AY48" s="99"/>
      <c r="AZ48" s="99"/>
      <c r="BA48" s="99"/>
      <c r="BB48" s="99"/>
      <c r="BC48" s="102"/>
      <c r="BD48" s="107"/>
      <c r="BE48" s="101"/>
      <c r="BF48" s="99"/>
      <c r="BG48" s="99"/>
      <c r="BH48" s="99"/>
      <c r="BI48" s="99"/>
      <c r="BJ48" s="99"/>
      <c r="BK48" s="102"/>
      <c r="BL48" s="107"/>
      <c r="BM48" s="101"/>
      <c r="BN48" s="91"/>
      <c r="BO48" s="91"/>
      <c r="BP48" s="99"/>
      <c r="BQ48" s="99"/>
      <c r="BR48" s="99"/>
      <c r="BS48" s="102"/>
      <c r="BT48" s="107"/>
      <c r="BU48" s="305">
        <v>7</v>
      </c>
    </row>
    <row r="49" spans="1:73" s="79" customFormat="1" x14ac:dyDescent="0.4">
      <c r="A49" s="200">
        <v>41</v>
      </c>
      <c r="B49" s="167"/>
      <c r="C49" s="165" t="s">
        <v>66</v>
      </c>
      <c r="D49" s="91" t="s">
        <v>86</v>
      </c>
      <c r="E49" s="176">
        <v>120</v>
      </c>
      <c r="F49" s="86">
        <v>5</v>
      </c>
      <c r="G49" s="324" t="s">
        <v>155</v>
      </c>
      <c r="H49" s="324">
        <v>30</v>
      </c>
      <c r="I49" s="324">
        <v>1</v>
      </c>
      <c r="J49" s="99">
        <v>45</v>
      </c>
      <c r="K49" s="99">
        <v>15</v>
      </c>
      <c r="L49" s="99"/>
      <c r="M49" s="99"/>
      <c r="N49" s="99">
        <v>60</v>
      </c>
      <c r="O49" s="99"/>
      <c r="P49" s="99"/>
      <c r="Q49" s="99"/>
      <c r="R49" s="218"/>
      <c r="S49" s="91"/>
      <c r="T49" s="91"/>
      <c r="U49" s="99"/>
      <c r="V49" s="99"/>
      <c r="W49" s="99"/>
      <c r="X49" s="99"/>
      <c r="Y49" s="99"/>
      <c r="Z49" s="99"/>
      <c r="AA49" s="102"/>
      <c r="AB49" s="107"/>
      <c r="AC49" s="101">
        <v>15</v>
      </c>
      <c r="AD49" s="91"/>
      <c r="AE49" s="99"/>
      <c r="AF49" s="99"/>
      <c r="AG49" s="99"/>
      <c r="AH49" s="99"/>
      <c r="AI49" s="99"/>
      <c r="AJ49" s="99"/>
      <c r="AK49" s="102"/>
      <c r="AL49" s="107">
        <v>1</v>
      </c>
      <c r="AM49" s="101">
        <v>15</v>
      </c>
      <c r="AN49" s="99"/>
      <c r="AO49" s="99"/>
      <c r="AP49" s="99"/>
      <c r="AQ49" s="99"/>
      <c r="AR49" s="99"/>
      <c r="AS49" s="99"/>
      <c r="AT49" s="102"/>
      <c r="AU49" s="107">
        <v>1</v>
      </c>
      <c r="AV49" s="101">
        <v>15</v>
      </c>
      <c r="AW49" s="99">
        <v>15</v>
      </c>
      <c r="AX49" s="99"/>
      <c r="AY49" s="99"/>
      <c r="AZ49" s="99">
        <v>60</v>
      </c>
      <c r="BA49" s="99"/>
      <c r="BB49" s="99"/>
      <c r="BC49" s="102"/>
      <c r="BD49" s="107">
        <v>3</v>
      </c>
      <c r="BE49" s="101"/>
      <c r="BF49" s="99"/>
      <c r="BG49" s="99"/>
      <c r="BH49" s="99"/>
      <c r="BI49" s="99"/>
      <c r="BJ49" s="99"/>
      <c r="BK49" s="102"/>
      <c r="BL49" s="107"/>
      <c r="BM49" s="101"/>
      <c r="BN49" s="91"/>
      <c r="BO49" s="91"/>
      <c r="BP49" s="99"/>
      <c r="BQ49" s="99"/>
      <c r="BR49" s="99"/>
      <c r="BS49" s="102"/>
      <c r="BT49" s="107"/>
      <c r="BU49" s="305">
        <v>3</v>
      </c>
    </row>
    <row r="50" spans="1:73" s="110" customFormat="1" x14ac:dyDescent="0.4">
      <c r="A50" s="200">
        <v>42</v>
      </c>
      <c r="B50" s="219"/>
      <c r="C50" s="220" t="s">
        <v>67</v>
      </c>
      <c r="D50" s="221" t="s">
        <v>86</v>
      </c>
      <c r="E50" s="176">
        <v>225</v>
      </c>
      <c r="F50" s="86">
        <v>12</v>
      </c>
      <c r="G50" s="324" t="s">
        <v>155</v>
      </c>
      <c r="H50" s="324">
        <v>60</v>
      </c>
      <c r="I50" s="324">
        <v>2</v>
      </c>
      <c r="J50" s="112">
        <v>105</v>
      </c>
      <c r="K50" s="112"/>
      <c r="L50" s="112"/>
      <c r="M50" s="112">
        <v>120</v>
      </c>
      <c r="N50" s="99"/>
      <c r="O50" s="99"/>
      <c r="P50" s="99"/>
      <c r="Q50" s="112"/>
      <c r="R50" s="222"/>
      <c r="S50" s="221"/>
      <c r="T50" s="221"/>
      <c r="U50" s="112"/>
      <c r="V50" s="112"/>
      <c r="W50" s="99"/>
      <c r="X50" s="99"/>
      <c r="Y50" s="99"/>
      <c r="Z50" s="99"/>
      <c r="AA50" s="223"/>
      <c r="AB50" s="107"/>
      <c r="AC50" s="224"/>
      <c r="AD50" s="221"/>
      <c r="AE50" s="112"/>
      <c r="AF50" s="112"/>
      <c r="AG50" s="99"/>
      <c r="AH50" s="99"/>
      <c r="AI50" s="99"/>
      <c r="AJ50" s="99"/>
      <c r="AK50" s="223"/>
      <c r="AL50" s="107"/>
      <c r="AM50" s="224">
        <v>30</v>
      </c>
      <c r="AN50" s="112"/>
      <c r="AO50" s="112"/>
      <c r="AP50" s="112">
        <v>60</v>
      </c>
      <c r="AQ50" s="99"/>
      <c r="AR50" s="99"/>
      <c r="AS50" s="99"/>
      <c r="AT50" s="223"/>
      <c r="AU50" s="107">
        <v>4</v>
      </c>
      <c r="AV50" s="224">
        <v>30</v>
      </c>
      <c r="AW50" s="112"/>
      <c r="AX50" s="112"/>
      <c r="AY50" s="112">
        <v>60</v>
      </c>
      <c r="AZ50" s="99"/>
      <c r="BA50" s="99"/>
      <c r="BB50" s="112"/>
      <c r="BC50" s="223"/>
      <c r="BD50" s="107">
        <v>4</v>
      </c>
      <c r="BE50" s="224">
        <v>30</v>
      </c>
      <c r="BF50" s="112"/>
      <c r="BG50" s="112"/>
      <c r="BH50" s="112"/>
      <c r="BI50" s="99"/>
      <c r="BJ50" s="112"/>
      <c r="BK50" s="223"/>
      <c r="BL50" s="107">
        <v>2</v>
      </c>
      <c r="BM50" s="221">
        <v>15</v>
      </c>
      <c r="BN50" s="221"/>
      <c r="BO50" s="221"/>
      <c r="BP50" s="112"/>
      <c r="BQ50" s="99"/>
      <c r="BR50" s="112"/>
      <c r="BS50" s="223"/>
      <c r="BT50" s="107">
        <v>2</v>
      </c>
      <c r="BU50" s="305">
        <v>10</v>
      </c>
    </row>
    <row r="51" spans="1:73" ht="29.15" x14ac:dyDescent="0.4">
      <c r="A51" s="200">
        <v>43</v>
      </c>
      <c r="B51" s="225"/>
      <c r="C51" s="160" t="s">
        <v>111</v>
      </c>
      <c r="D51" s="91" t="s">
        <v>87</v>
      </c>
      <c r="E51" s="176">
        <v>120</v>
      </c>
      <c r="F51" s="86">
        <v>5</v>
      </c>
      <c r="G51" s="324"/>
      <c r="H51" s="324"/>
      <c r="I51" s="324"/>
      <c r="J51" s="99"/>
      <c r="K51" s="99"/>
      <c r="L51" s="99"/>
      <c r="M51" s="99">
        <v>120</v>
      </c>
      <c r="N51" s="99"/>
      <c r="O51" s="99"/>
      <c r="P51" s="99"/>
      <c r="Q51" s="99"/>
      <c r="R51" s="218"/>
      <c r="S51" s="91"/>
      <c r="T51" s="91"/>
      <c r="U51" s="99"/>
      <c r="V51" s="99"/>
      <c r="W51" s="99"/>
      <c r="X51" s="99"/>
      <c r="Y51" s="99"/>
      <c r="Z51" s="99"/>
      <c r="AA51" s="102"/>
      <c r="AB51" s="107"/>
      <c r="AC51" s="91"/>
      <c r="AD51" s="91"/>
      <c r="AE51" s="99"/>
      <c r="AF51" s="99"/>
      <c r="AG51" s="99"/>
      <c r="AH51" s="99"/>
      <c r="AI51" s="99"/>
      <c r="AJ51" s="99"/>
      <c r="AK51" s="102"/>
      <c r="AL51" s="107"/>
      <c r="AM51" s="91"/>
      <c r="AN51" s="99"/>
      <c r="AO51" s="99"/>
      <c r="AP51" s="99"/>
      <c r="AQ51" s="99"/>
      <c r="AR51" s="99"/>
      <c r="AS51" s="99"/>
      <c r="AT51" s="102"/>
      <c r="AU51" s="107"/>
      <c r="AV51" s="91"/>
      <c r="AW51" s="99"/>
      <c r="AX51" s="99"/>
      <c r="AY51" s="99"/>
      <c r="AZ51" s="99"/>
      <c r="BA51" s="99"/>
      <c r="BB51" s="99"/>
      <c r="BC51" s="102"/>
      <c r="BD51" s="107"/>
      <c r="BE51" s="91"/>
      <c r="BF51" s="99"/>
      <c r="BG51" s="99"/>
      <c r="BH51" s="99">
        <v>60</v>
      </c>
      <c r="BI51" s="99"/>
      <c r="BJ51" s="99"/>
      <c r="BK51" s="102"/>
      <c r="BL51" s="107">
        <v>2</v>
      </c>
      <c r="BM51" s="91"/>
      <c r="BN51" s="91"/>
      <c r="BO51" s="215"/>
      <c r="BP51" s="99">
        <v>60</v>
      </c>
      <c r="BQ51" s="99"/>
      <c r="BR51" s="99"/>
      <c r="BS51" s="102"/>
      <c r="BT51" s="107">
        <v>3</v>
      </c>
      <c r="BU51" s="305">
        <v>5</v>
      </c>
    </row>
    <row r="52" spans="1:73" x14ac:dyDescent="0.4">
      <c r="A52" s="200">
        <v>44</v>
      </c>
      <c r="B52" s="216"/>
      <c r="C52" s="226" t="s">
        <v>68</v>
      </c>
      <c r="D52" s="94" t="s">
        <v>86</v>
      </c>
      <c r="E52" s="179">
        <v>70</v>
      </c>
      <c r="F52" s="95">
        <v>3</v>
      </c>
      <c r="G52" s="321"/>
      <c r="H52" s="321"/>
      <c r="I52" s="321"/>
      <c r="J52" s="88"/>
      <c r="K52" s="88"/>
      <c r="L52" s="88"/>
      <c r="M52" s="113">
        <v>70</v>
      </c>
      <c r="N52" s="88"/>
      <c r="O52" s="88"/>
      <c r="P52" s="88"/>
      <c r="Q52" s="88"/>
      <c r="R52" s="167"/>
      <c r="S52" s="91"/>
      <c r="T52" s="91"/>
      <c r="U52" s="99"/>
      <c r="V52" s="99"/>
      <c r="W52" s="99"/>
      <c r="X52" s="99"/>
      <c r="Y52" s="99"/>
      <c r="Z52" s="99"/>
      <c r="AA52" s="102"/>
      <c r="AB52" s="107"/>
      <c r="AC52" s="90"/>
      <c r="AD52" s="90"/>
      <c r="AE52" s="124"/>
      <c r="AF52" s="124">
        <v>70</v>
      </c>
      <c r="AG52" s="124"/>
      <c r="AH52" s="124"/>
      <c r="AI52" s="124"/>
      <c r="AJ52" s="124"/>
      <c r="AK52" s="125"/>
      <c r="AL52" s="119">
        <v>3</v>
      </c>
      <c r="AM52" s="96"/>
      <c r="AN52" s="88"/>
      <c r="AO52" s="88"/>
      <c r="AP52" s="88"/>
      <c r="AQ52" s="88"/>
      <c r="AR52" s="88"/>
      <c r="AS52" s="88"/>
      <c r="AT52" s="127"/>
      <c r="AU52" s="109"/>
      <c r="AV52" s="90"/>
      <c r="AW52" s="124"/>
      <c r="AX52" s="124"/>
      <c r="AY52" s="124"/>
      <c r="AZ52" s="124"/>
      <c r="BA52" s="124"/>
      <c r="BB52" s="124"/>
      <c r="BC52" s="125"/>
      <c r="BD52" s="119"/>
      <c r="BE52" s="90"/>
      <c r="BF52" s="124"/>
      <c r="BG52" s="124"/>
      <c r="BH52" s="124"/>
      <c r="BI52" s="124"/>
      <c r="BJ52" s="124"/>
      <c r="BK52" s="125"/>
      <c r="BL52" s="119"/>
      <c r="BM52" s="90"/>
      <c r="BN52" s="124"/>
      <c r="BO52" s="125"/>
      <c r="BP52" s="124"/>
      <c r="BQ52" s="124"/>
      <c r="BR52" s="124"/>
      <c r="BS52" s="125"/>
      <c r="BT52" s="119"/>
      <c r="BU52" s="305">
        <v>3</v>
      </c>
    </row>
    <row r="53" spans="1:73" x14ac:dyDescent="0.4">
      <c r="A53" s="200">
        <v>45</v>
      </c>
      <c r="B53" s="216"/>
      <c r="C53" s="163" t="s">
        <v>69</v>
      </c>
      <c r="D53" s="96" t="s">
        <v>86</v>
      </c>
      <c r="E53" s="179">
        <v>70</v>
      </c>
      <c r="F53" s="95">
        <v>3</v>
      </c>
      <c r="G53" s="321"/>
      <c r="H53" s="321"/>
      <c r="I53" s="321"/>
      <c r="J53" s="88">
        <v>30</v>
      </c>
      <c r="K53" s="88"/>
      <c r="L53" s="88"/>
      <c r="M53" s="88"/>
      <c r="N53" s="88">
        <v>40</v>
      </c>
      <c r="O53" s="88"/>
      <c r="P53" s="88"/>
      <c r="Q53" s="88"/>
      <c r="R53" s="167"/>
      <c r="S53" s="90"/>
      <c r="T53" s="90"/>
      <c r="U53" s="124"/>
      <c r="V53" s="124"/>
      <c r="W53" s="124"/>
      <c r="X53" s="124"/>
      <c r="Y53" s="124"/>
      <c r="Z53" s="124"/>
      <c r="AA53" s="125"/>
      <c r="AB53" s="119"/>
      <c r="AC53" s="90"/>
      <c r="AD53" s="90"/>
      <c r="AE53" s="124"/>
      <c r="AF53" s="124"/>
      <c r="AG53" s="124"/>
      <c r="AH53" s="124"/>
      <c r="AI53" s="124"/>
      <c r="AJ53" s="124"/>
      <c r="AK53" s="125"/>
      <c r="AL53" s="119"/>
      <c r="AM53" s="96">
        <v>30</v>
      </c>
      <c r="AN53" s="88"/>
      <c r="AO53" s="88"/>
      <c r="AP53" s="88"/>
      <c r="AQ53" s="88">
        <v>40</v>
      </c>
      <c r="AR53" s="88"/>
      <c r="AS53" s="88"/>
      <c r="AT53" s="127"/>
      <c r="AU53" s="109">
        <v>3</v>
      </c>
      <c r="AV53" s="90"/>
      <c r="AW53" s="124"/>
      <c r="AX53" s="124"/>
      <c r="AY53" s="124"/>
      <c r="AZ53" s="124"/>
      <c r="BA53" s="124"/>
      <c r="BB53" s="124"/>
      <c r="BC53" s="125"/>
      <c r="BD53" s="119"/>
      <c r="BE53" s="90"/>
      <c r="BF53" s="124"/>
      <c r="BG53" s="124"/>
      <c r="BH53" s="124"/>
      <c r="BI53" s="124"/>
      <c r="BJ53" s="124"/>
      <c r="BK53" s="125"/>
      <c r="BL53" s="119"/>
      <c r="BM53" s="90"/>
      <c r="BN53" s="124"/>
      <c r="BO53" s="125"/>
      <c r="BP53" s="124"/>
      <c r="BQ53" s="124"/>
      <c r="BR53" s="124"/>
      <c r="BS53" s="125"/>
      <c r="BT53" s="119"/>
      <c r="BU53" s="305">
        <v>3</v>
      </c>
    </row>
    <row r="54" spans="1:73" ht="14.25" customHeight="1" x14ac:dyDescent="0.4">
      <c r="A54" s="200">
        <v>46</v>
      </c>
      <c r="B54" s="216"/>
      <c r="C54" s="165" t="s">
        <v>70</v>
      </c>
      <c r="D54" s="96" t="s">
        <v>87</v>
      </c>
      <c r="E54" s="179">
        <v>30</v>
      </c>
      <c r="F54" s="95">
        <v>1</v>
      </c>
      <c r="G54" s="321"/>
      <c r="H54" s="321"/>
      <c r="I54" s="321"/>
      <c r="J54" s="88">
        <v>15</v>
      </c>
      <c r="K54" s="88"/>
      <c r="L54" s="88"/>
      <c r="M54" s="113">
        <v>15</v>
      </c>
      <c r="N54" s="88"/>
      <c r="O54" s="88"/>
      <c r="P54" s="88"/>
      <c r="Q54" s="88"/>
      <c r="R54" s="167"/>
      <c r="S54" s="90"/>
      <c r="T54" s="90"/>
      <c r="U54" s="124"/>
      <c r="V54" s="124"/>
      <c r="W54" s="124"/>
      <c r="X54" s="124"/>
      <c r="Y54" s="124"/>
      <c r="Z54" s="124"/>
      <c r="AA54" s="213"/>
      <c r="AB54" s="227"/>
      <c r="AC54" s="90"/>
      <c r="AD54" s="90"/>
      <c r="AE54" s="124"/>
      <c r="AF54" s="124"/>
      <c r="AG54" s="124"/>
      <c r="AH54" s="124"/>
      <c r="AI54" s="124"/>
      <c r="AJ54" s="124"/>
      <c r="AK54" s="125"/>
      <c r="AL54" s="119"/>
      <c r="AM54" s="96"/>
      <c r="AN54" s="88"/>
      <c r="AO54" s="88"/>
      <c r="AP54" s="88"/>
      <c r="AQ54" s="88"/>
      <c r="AR54" s="88"/>
      <c r="AS54" s="88"/>
      <c r="AT54" s="127"/>
      <c r="AU54" s="109"/>
      <c r="AV54" s="90"/>
      <c r="AW54" s="124"/>
      <c r="AX54" s="124"/>
      <c r="AY54" s="124"/>
      <c r="AZ54" s="124"/>
      <c r="BA54" s="124"/>
      <c r="BB54" s="124"/>
      <c r="BC54" s="125"/>
      <c r="BD54" s="119"/>
      <c r="BE54" s="90"/>
      <c r="BF54" s="124"/>
      <c r="BG54" s="124"/>
      <c r="BH54" s="124"/>
      <c r="BI54" s="124"/>
      <c r="BJ54" s="124"/>
      <c r="BK54" s="125"/>
      <c r="BL54" s="119"/>
      <c r="BM54" s="90">
        <v>15</v>
      </c>
      <c r="BN54" s="124"/>
      <c r="BO54" s="125"/>
      <c r="BP54" s="124">
        <v>15</v>
      </c>
      <c r="BQ54" s="124"/>
      <c r="BR54" s="124"/>
      <c r="BS54" s="125"/>
      <c r="BT54" s="119">
        <v>1</v>
      </c>
      <c r="BU54" s="305">
        <v>1</v>
      </c>
    </row>
    <row r="55" spans="1:73" x14ac:dyDescent="0.4">
      <c r="A55" s="200">
        <v>47</v>
      </c>
      <c r="B55" s="216"/>
      <c r="C55" s="165" t="s">
        <v>41</v>
      </c>
      <c r="D55" s="96" t="s">
        <v>86</v>
      </c>
      <c r="E55" s="179">
        <v>60</v>
      </c>
      <c r="F55" s="95">
        <v>3</v>
      </c>
      <c r="G55" s="321"/>
      <c r="H55" s="321"/>
      <c r="I55" s="321"/>
      <c r="J55" s="88">
        <v>60</v>
      </c>
      <c r="K55" s="88"/>
      <c r="L55" s="88"/>
      <c r="M55" s="88"/>
      <c r="N55" s="88" t="s">
        <v>102</v>
      </c>
      <c r="O55" s="88"/>
      <c r="P55" s="88"/>
      <c r="Q55" s="88"/>
      <c r="R55" s="167"/>
      <c r="S55" s="90"/>
      <c r="T55" s="90"/>
      <c r="U55" s="124"/>
      <c r="V55" s="124"/>
      <c r="W55" s="124"/>
      <c r="X55" s="124"/>
      <c r="Y55" s="124"/>
      <c r="Z55" s="124"/>
      <c r="AA55" s="125"/>
      <c r="AB55" s="119"/>
      <c r="AC55" s="90"/>
      <c r="AD55" s="90"/>
      <c r="AE55" s="124"/>
      <c r="AF55" s="124"/>
      <c r="AG55" s="124"/>
      <c r="AH55" s="124"/>
      <c r="AI55" s="124"/>
      <c r="AJ55" s="124"/>
      <c r="AK55" s="125"/>
      <c r="AL55" s="119"/>
      <c r="AM55" s="96">
        <v>30</v>
      </c>
      <c r="AN55" s="88"/>
      <c r="AO55" s="88"/>
      <c r="AP55" s="88"/>
      <c r="AQ55" s="88"/>
      <c r="AR55" s="88"/>
      <c r="AS55" s="88"/>
      <c r="AT55" s="127"/>
      <c r="AU55" s="109">
        <v>1</v>
      </c>
      <c r="AV55" s="90">
        <v>30</v>
      </c>
      <c r="AW55" s="124"/>
      <c r="AX55" s="124"/>
      <c r="AY55" s="124"/>
      <c r="AZ55" s="124"/>
      <c r="BA55" s="124"/>
      <c r="BB55" s="124"/>
      <c r="BC55" s="125"/>
      <c r="BD55" s="119">
        <v>2</v>
      </c>
      <c r="BE55" s="90"/>
      <c r="BF55" s="124"/>
      <c r="BG55" s="124"/>
      <c r="BH55" s="124"/>
      <c r="BI55" s="124"/>
      <c r="BJ55" s="124"/>
      <c r="BK55" s="125"/>
      <c r="BL55" s="119"/>
      <c r="BM55" s="90"/>
      <c r="BN55" s="124"/>
      <c r="BO55" s="125"/>
      <c r="BP55" s="124"/>
      <c r="BQ55" s="124"/>
      <c r="BR55" s="124"/>
      <c r="BS55" s="125"/>
      <c r="BT55" s="119"/>
      <c r="BU55" s="305"/>
    </row>
    <row r="56" spans="1:73" x14ac:dyDescent="0.4">
      <c r="A56" s="200">
        <v>48</v>
      </c>
      <c r="B56" s="216"/>
      <c r="C56" s="165" t="s">
        <v>71</v>
      </c>
      <c r="D56" s="96" t="s">
        <v>86</v>
      </c>
      <c r="E56" s="179">
        <v>60</v>
      </c>
      <c r="F56" s="95">
        <v>3</v>
      </c>
      <c r="G56" s="321"/>
      <c r="H56" s="321"/>
      <c r="I56" s="321"/>
      <c r="J56" s="88">
        <v>30</v>
      </c>
      <c r="K56" s="88"/>
      <c r="L56" s="88"/>
      <c r="M56" s="113">
        <v>15</v>
      </c>
      <c r="N56" s="88">
        <v>15</v>
      </c>
      <c r="O56" s="88"/>
      <c r="P56" s="88"/>
      <c r="Q56" s="88"/>
      <c r="R56" s="167"/>
      <c r="S56" s="90"/>
      <c r="T56" s="90"/>
      <c r="U56" s="124"/>
      <c r="V56" s="124"/>
      <c r="W56" s="124"/>
      <c r="X56" s="124"/>
      <c r="Y56" s="124"/>
      <c r="Z56" s="124"/>
      <c r="AA56" s="213"/>
      <c r="AB56" s="227"/>
      <c r="AC56" s="90"/>
      <c r="AD56" s="90"/>
      <c r="AE56" s="124"/>
      <c r="AF56" s="124"/>
      <c r="AG56" s="124"/>
      <c r="AH56" s="124"/>
      <c r="AI56" s="124"/>
      <c r="AJ56" s="124"/>
      <c r="AK56" s="125"/>
      <c r="AL56" s="119"/>
      <c r="AM56" s="96"/>
      <c r="AN56" s="88"/>
      <c r="AO56" s="88"/>
      <c r="AP56" s="88"/>
      <c r="AQ56" s="88"/>
      <c r="AR56" s="88"/>
      <c r="AS56" s="88"/>
      <c r="AT56" s="127"/>
      <c r="AU56" s="109"/>
      <c r="AV56" s="90"/>
      <c r="AW56" s="124"/>
      <c r="AX56" s="124"/>
      <c r="AY56" s="124"/>
      <c r="AZ56" s="124"/>
      <c r="BA56" s="124"/>
      <c r="BB56" s="124"/>
      <c r="BC56" s="125"/>
      <c r="BD56" s="119"/>
      <c r="BE56" s="90">
        <v>30</v>
      </c>
      <c r="BF56" s="124"/>
      <c r="BG56" s="124"/>
      <c r="BH56" s="124"/>
      <c r="BI56" s="124"/>
      <c r="BJ56" s="124"/>
      <c r="BK56" s="125"/>
      <c r="BL56" s="119">
        <v>1</v>
      </c>
      <c r="BM56" s="90"/>
      <c r="BN56" s="124">
        <v>15</v>
      </c>
      <c r="BO56" s="125"/>
      <c r="BP56" s="124"/>
      <c r="BQ56" s="124">
        <v>15</v>
      </c>
      <c r="BR56" s="124"/>
      <c r="BS56" s="125"/>
      <c r="BT56" s="119">
        <v>2</v>
      </c>
      <c r="BU56" s="305">
        <v>2</v>
      </c>
    </row>
    <row r="57" spans="1:73" x14ac:dyDescent="0.4">
      <c r="A57" s="200">
        <v>49</v>
      </c>
      <c r="B57" s="216"/>
      <c r="C57" s="165" t="s">
        <v>99</v>
      </c>
      <c r="D57" s="96" t="s">
        <v>86</v>
      </c>
      <c r="E57" s="179">
        <v>90</v>
      </c>
      <c r="F57" s="95">
        <v>4</v>
      </c>
      <c r="G57" s="321"/>
      <c r="H57" s="321"/>
      <c r="I57" s="321"/>
      <c r="J57" s="88">
        <v>20</v>
      </c>
      <c r="K57" s="88">
        <v>30</v>
      </c>
      <c r="L57" s="88"/>
      <c r="M57" s="88"/>
      <c r="N57" s="88">
        <v>40</v>
      </c>
      <c r="O57" s="88"/>
      <c r="P57" s="88"/>
      <c r="Q57" s="88"/>
      <c r="R57" s="167"/>
      <c r="S57" s="90"/>
      <c r="T57" s="90"/>
      <c r="U57" s="124"/>
      <c r="V57" s="124"/>
      <c r="W57" s="124"/>
      <c r="X57" s="124"/>
      <c r="Y57" s="124"/>
      <c r="Z57" s="124"/>
      <c r="AA57" s="125"/>
      <c r="AB57" s="119"/>
      <c r="AC57" s="90"/>
      <c r="AD57" s="90"/>
      <c r="AE57" s="124"/>
      <c r="AF57" s="124"/>
      <c r="AG57" s="124"/>
      <c r="AH57" s="124"/>
      <c r="AI57" s="124"/>
      <c r="AJ57" s="124"/>
      <c r="AK57" s="125"/>
      <c r="AL57" s="119"/>
      <c r="AM57" s="96"/>
      <c r="AN57" s="88"/>
      <c r="AO57" s="88"/>
      <c r="AP57" s="88"/>
      <c r="AQ57" s="88"/>
      <c r="AR57" s="88"/>
      <c r="AS57" s="88"/>
      <c r="AT57" s="127"/>
      <c r="AU57" s="109"/>
      <c r="AV57" s="90"/>
      <c r="AW57" s="124"/>
      <c r="AX57" s="124"/>
      <c r="AY57" s="124"/>
      <c r="AZ57" s="124"/>
      <c r="BA57" s="124"/>
      <c r="BB57" s="124"/>
      <c r="BC57" s="125"/>
      <c r="BD57" s="119"/>
      <c r="BE57" s="90">
        <v>20</v>
      </c>
      <c r="BF57" s="124">
        <v>30</v>
      </c>
      <c r="BG57" s="124"/>
      <c r="BH57" s="124"/>
      <c r="BI57" s="124">
        <v>40</v>
      </c>
      <c r="BJ57" s="124"/>
      <c r="BK57" s="125"/>
      <c r="BL57" s="119">
        <v>4</v>
      </c>
      <c r="BM57" s="90"/>
      <c r="BN57" s="124"/>
      <c r="BO57" s="125"/>
      <c r="BP57" s="124"/>
      <c r="BQ57" s="124"/>
      <c r="BR57" s="124"/>
      <c r="BS57" s="125"/>
      <c r="BT57" s="119"/>
      <c r="BU57" s="305">
        <v>3</v>
      </c>
    </row>
    <row r="58" spans="1:73" x14ac:dyDescent="0.4">
      <c r="A58" s="200">
        <v>50</v>
      </c>
      <c r="B58" s="216"/>
      <c r="C58" s="165" t="s">
        <v>72</v>
      </c>
      <c r="D58" s="96" t="s">
        <v>87</v>
      </c>
      <c r="E58" s="179">
        <v>30</v>
      </c>
      <c r="F58" s="95">
        <v>2</v>
      </c>
      <c r="G58" s="321"/>
      <c r="H58" s="321"/>
      <c r="I58" s="321"/>
      <c r="J58" s="88">
        <v>30</v>
      </c>
      <c r="K58" s="88"/>
      <c r="L58" s="88"/>
      <c r="M58" s="113"/>
      <c r="N58" s="88"/>
      <c r="O58" s="88"/>
      <c r="P58" s="88"/>
      <c r="Q58" s="88"/>
      <c r="R58" s="167"/>
      <c r="S58" s="90"/>
      <c r="T58" s="90"/>
      <c r="U58" s="124"/>
      <c r="V58" s="124"/>
      <c r="W58" s="124"/>
      <c r="X58" s="124"/>
      <c r="Y58" s="124"/>
      <c r="Z58" s="124"/>
      <c r="AA58" s="213"/>
      <c r="AB58" s="227"/>
      <c r="AC58" s="90"/>
      <c r="AD58" s="90"/>
      <c r="AE58" s="124"/>
      <c r="AF58" s="124"/>
      <c r="AG58" s="124"/>
      <c r="AH58" s="124"/>
      <c r="AI58" s="124"/>
      <c r="AJ58" s="124"/>
      <c r="AK58" s="125"/>
      <c r="AL58" s="119"/>
      <c r="AM58" s="96"/>
      <c r="AN58" s="88"/>
      <c r="AO58" s="88"/>
      <c r="AP58" s="88"/>
      <c r="AQ58" s="88"/>
      <c r="AR58" s="88"/>
      <c r="AS58" s="88"/>
      <c r="AT58" s="127"/>
      <c r="AU58" s="109"/>
      <c r="AV58" s="90"/>
      <c r="AW58" s="124"/>
      <c r="AX58" s="124"/>
      <c r="AY58" s="124"/>
      <c r="AZ58" s="124"/>
      <c r="BA58" s="124"/>
      <c r="BB58" s="124"/>
      <c r="BC58" s="125"/>
      <c r="BD58" s="119"/>
      <c r="BE58" s="90"/>
      <c r="BF58" s="124"/>
      <c r="BG58" s="124"/>
      <c r="BH58" s="124"/>
      <c r="BI58" s="124"/>
      <c r="BJ58" s="124"/>
      <c r="BK58" s="125"/>
      <c r="BL58" s="119"/>
      <c r="BM58" s="90">
        <v>30</v>
      </c>
      <c r="BN58" s="124"/>
      <c r="BO58" s="125"/>
      <c r="BP58" s="124"/>
      <c r="BQ58" s="124"/>
      <c r="BR58" s="124"/>
      <c r="BS58" s="125"/>
      <c r="BT58" s="119">
        <v>2</v>
      </c>
      <c r="BU58" s="305"/>
    </row>
    <row r="59" spans="1:73" x14ac:dyDescent="0.4">
      <c r="A59" s="200">
        <v>51</v>
      </c>
      <c r="B59" s="216"/>
      <c r="C59" s="165" t="s">
        <v>73</v>
      </c>
      <c r="D59" s="96" t="s">
        <v>87</v>
      </c>
      <c r="E59" s="179">
        <v>15</v>
      </c>
      <c r="F59" s="95">
        <v>1</v>
      </c>
      <c r="G59" s="321"/>
      <c r="H59" s="321"/>
      <c r="I59" s="321"/>
      <c r="J59" s="88">
        <v>15</v>
      </c>
      <c r="K59" s="88"/>
      <c r="L59" s="88"/>
      <c r="M59" s="113"/>
      <c r="N59" s="88"/>
      <c r="O59" s="88"/>
      <c r="P59" s="88"/>
      <c r="Q59" s="88"/>
      <c r="R59" s="167"/>
      <c r="S59" s="90"/>
      <c r="T59" s="90"/>
      <c r="U59" s="124"/>
      <c r="V59" s="124"/>
      <c r="W59" s="124"/>
      <c r="X59" s="124"/>
      <c r="Y59" s="124"/>
      <c r="Z59" s="124"/>
      <c r="AA59" s="125"/>
      <c r="AB59" s="119"/>
      <c r="AC59" s="90"/>
      <c r="AD59" s="90"/>
      <c r="AE59" s="124"/>
      <c r="AF59" s="124"/>
      <c r="AG59" s="124"/>
      <c r="AH59" s="124"/>
      <c r="AI59" s="124"/>
      <c r="AJ59" s="124"/>
      <c r="AK59" s="125"/>
      <c r="AL59" s="119"/>
      <c r="AM59" s="96"/>
      <c r="AN59" s="88"/>
      <c r="AO59" s="88"/>
      <c r="AP59" s="88"/>
      <c r="AQ59" s="88"/>
      <c r="AR59" s="88"/>
      <c r="AS59" s="88"/>
      <c r="AT59" s="127"/>
      <c r="AU59" s="109"/>
      <c r="AV59" s="90"/>
      <c r="AW59" s="124"/>
      <c r="AX59" s="124"/>
      <c r="AY59" s="124"/>
      <c r="AZ59" s="124"/>
      <c r="BA59" s="124"/>
      <c r="BB59" s="124"/>
      <c r="BC59" s="125"/>
      <c r="BD59" s="119"/>
      <c r="BE59" s="90"/>
      <c r="BF59" s="124"/>
      <c r="BG59" s="124"/>
      <c r="BH59" s="124"/>
      <c r="BI59" s="124"/>
      <c r="BJ59" s="124"/>
      <c r="BK59" s="125"/>
      <c r="BL59" s="119"/>
      <c r="BM59" s="90">
        <v>15</v>
      </c>
      <c r="BN59" s="124"/>
      <c r="BO59" s="125"/>
      <c r="BP59" s="124"/>
      <c r="BQ59" s="124"/>
      <c r="BR59" s="124"/>
      <c r="BS59" s="125"/>
      <c r="BT59" s="119">
        <v>1</v>
      </c>
      <c r="BU59" s="305"/>
    </row>
    <row r="60" spans="1:73" x14ac:dyDescent="0.4">
      <c r="A60" s="200">
        <v>52</v>
      </c>
      <c r="B60" s="216"/>
      <c r="C60" s="163" t="s">
        <v>74</v>
      </c>
      <c r="D60" s="96" t="s">
        <v>87</v>
      </c>
      <c r="E60" s="179">
        <v>15</v>
      </c>
      <c r="F60" s="95">
        <v>1</v>
      </c>
      <c r="G60" s="321"/>
      <c r="H60" s="321"/>
      <c r="I60" s="321"/>
      <c r="J60" s="88">
        <v>15</v>
      </c>
      <c r="K60" s="88"/>
      <c r="L60" s="88"/>
      <c r="M60" s="113"/>
      <c r="N60" s="88"/>
      <c r="O60" s="88"/>
      <c r="P60" s="88"/>
      <c r="Q60" s="88"/>
      <c r="R60" s="167"/>
      <c r="S60" s="90"/>
      <c r="T60" s="90"/>
      <c r="U60" s="124"/>
      <c r="V60" s="124"/>
      <c r="W60" s="124"/>
      <c r="X60" s="124"/>
      <c r="Y60" s="124"/>
      <c r="Z60" s="124"/>
      <c r="AA60" s="213"/>
      <c r="AB60" s="227"/>
      <c r="AC60" s="90"/>
      <c r="AD60" s="90"/>
      <c r="AE60" s="124"/>
      <c r="AF60" s="124"/>
      <c r="AG60" s="124"/>
      <c r="AH60" s="124"/>
      <c r="AI60" s="124"/>
      <c r="AJ60" s="124"/>
      <c r="AK60" s="125"/>
      <c r="AL60" s="119"/>
      <c r="AM60" s="96"/>
      <c r="AN60" s="88"/>
      <c r="AO60" s="88"/>
      <c r="AP60" s="88"/>
      <c r="AQ60" s="88"/>
      <c r="AR60" s="88"/>
      <c r="AS60" s="88"/>
      <c r="AT60" s="127"/>
      <c r="AU60" s="109"/>
      <c r="AV60" s="90"/>
      <c r="AW60" s="124"/>
      <c r="AX60" s="124"/>
      <c r="AY60" s="124"/>
      <c r="AZ60" s="124"/>
      <c r="BA60" s="124"/>
      <c r="BB60" s="124"/>
      <c r="BC60" s="125"/>
      <c r="BD60" s="119"/>
      <c r="BE60" s="90"/>
      <c r="BF60" s="124"/>
      <c r="BG60" s="124"/>
      <c r="BH60" s="124"/>
      <c r="BI60" s="124"/>
      <c r="BJ60" s="124"/>
      <c r="BK60" s="125"/>
      <c r="BL60" s="119"/>
      <c r="BM60" s="90">
        <v>15</v>
      </c>
      <c r="BN60" s="124"/>
      <c r="BO60" s="125"/>
      <c r="BP60" s="124"/>
      <c r="BQ60" s="124"/>
      <c r="BR60" s="124"/>
      <c r="BS60" s="125"/>
      <c r="BT60" s="119">
        <v>1</v>
      </c>
      <c r="BU60" s="305"/>
    </row>
    <row r="61" spans="1:73" x14ac:dyDescent="0.4">
      <c r="A61" s="200">
        <v>53</v>
      </c>
      <c r="B61" s="216"/>
      <c r="C61" s="165" t="s">
        <v>75</v>
      </c>
      <c r="D61" s="96" t="s">
        <v>87</v>
      </c>
      <c r="E61" s="179">
        <v>15</v>
      </c>
      <c r="F61" s="95">
        <v>1</v>
      </c>
      <c r="G61" s="321"/>
      <c r="H61" s="321"/>
      <c r="I61" s="321"/>
      <c r="J61" s="88">
        <v>15</v>
      </c>
      <c r="K61" s="88"/>
      <c r="L61" s="88"/>
      <c r="M61" s="113"/>
      <c r="N61" s="88"/>
      <c r="O61" s="88"/>
      <c r="P61" s="88"/>
      <c r="Q61" s="88"/>
      <c r="R61" s="167"/>
      <c r="S61" s="90"/>
      <c r="T61" s="90"/>
      <c r="U61" s="124"/>
      <c r="V61" s="124"/>
      <c r="W61" s="124"/>
      <c r="X61" s="124"/>
      <c r="Y61" s="124"/>
      <c r="Z61" s="124"/>
      <c r="AA61" s="125"/>
      <c r="AB61" s="119"/>
      <c r="AC61" s="90"/>
      <c r="AD61" s="90"/>
      <c r="AE61" s="124"/>
      <c r="AF61" s="124"/>
      <c r="AG61" s="124"/>
      <c r="AH61" s="124"/>
      <c r="AI61" s="124"/>
      <c r="AJ61" s="124"/>
      <c r="AK61" s="125"/>
      <c r="AL61" s="119"/>
      <c r="AM61" s="96"/>
      <c r="AN61" s="88"/>
      <c r="AO61" s="88"/>
      <c r="AP61" s="88"/>
      <c r="AQ61" s="88"/>
      <c r="AR61" s="88"/>
      <c r="AS61" s="88"/>
      <c r="AT61" s="127"/>
      <c r="AU61" s="109"/>
      <c r="AV61" s="90"/>
      <c r="AW61" s="124"/>
      <c r="AX61" s="124"/>
      <c r="AY61" s="124"/>
      <c r="AZ61" s="124"/>
      <c r="BA61" s="124"/>
      <c r="BB61" s="124"/>
      <c r="BC61" s="125"/>
      <c r="BD61" s="119"/>
      <c r="BE61" s="90"/>
      <c r="BF61" s="124"/>
      <c r="BG61" s="124"/>
      <c r="BH61" s="124"/>
      <c r="BI61" s="124"/>
      <c r="BJ61" s="124"/>
      <c r="BK61" s="125"/>
      <c r="BL61" s="119"/>
      <c r="BM61" s="90">
        <v>15</v>
      </c>
      <c r="BN61" s="124"/>
      <c r="BO61" s="125"/>
      <c r="BP61" s="124"/>
      <c r="BQ61" s="124"/>
      <c r="BR61" s="124"/>
      <c r="BS61" s="125"/>
      <c r="BT61" s="119">
        <v>1</v>
      </c>
      <c r="BU61" s="305"/>
    </row>
    <row r="62" spans="1:73" x14ac:dyDescent="0.4">
      <c r="A62" s="200">
        <v>54</v>
      </c>
      <c r="B62" s="216"/>
      <c r="C62" s="165" t="s">
        <v>165</v>
      </c>
      <c r="D62" s="96" t="s">
        <v>87</v>
      </c>
      <c r="E62" s="179">
        <v>15</v>
      </c>
      <c r="F62" s="95">
        <v>1</v>
      </c>
      <c r="G62" s="321"/>
      <c r="H62" s="321"/>
      <c r="I62" s="321"/>
      <c r="J62" s="88">
        <v>10</v>
      </c>
      <c r="K62" s="88"/>
      <c r="L62" s="88"/>
      <c r="M62" s="113">
        <v>5</v>
      </c>
      <c r="N62" s="88"/>
      <c r="O62" s="88"/>
      <c r="P62" s="88"/>
      <c r="Q62" s="88"/>
      <c r="R62" s="167"/>
      <c r="S62" s="90"/>
      <c r="T62" s="90"/>
      <c r="U62" s="124"/>
      <c r="V62" s="124"/>
      <c r="W62" s="124"/>
      <c r="X62" s="124"/>
      <c r="Y62" s="124"/>
      <c r="Z62" s="124"/>
      <c r="AA62" s="124"/>
      <c r="AB62" s="227"/>
      <c r="AC62" s="90"/>
      <c r="AD62" s="90"/>
      <c r="AE62" s="124"/>
      <c r="AF62" s="124"/>
      <c r="AG62" s="124"/>
      <c r="AH62" s="124"/>
      <c r="AI62" s="124"/>
      <c r="AJ62" s="124"/>
      <c r="AK62" s="125"/>
      <c r="AL62" s="119"/>
      <c r="AM62" s="96"/>
      <c r="AN62" s="88"/>
      <c r="AO62" s="88"/>
      <c r="AP62" s="88"/>
      <c r="AQ62" s="88"/>
      <c r="AR62" s="88"/>
      <c r="AS62" s="88"/>
      <c r="AT62" s="127"/>
      <c r="AU62" s="109"/>
      <c r="AV62" s="90"/>
      <c r="AW62" s="124"/>
      <c r="AX62" s="124"/>
      <c r="AY62" s="124"/>
      <c r="AZ62" s="124"/>
      <c r="BA62" s="124"/>
      <c r="BB62" s="124"/>
      <c r="BC62" s="125"/>
      <c r="BD62" s="119"/>
      <c r="BE62" s="90"/>
      <c r="BF62" s="124"/>
      <c r="BG62" s="124"/>
      <c r="BH62" s="124"/>
      <c r="BI62" s="124"/>
      <c r="BJ62" s="124"/>
      <c r="BK62" s="125"/>
      <c r="BL62" s="119"/>
      <c r="BM62" s="90">
        <v>10</v>
      </c>
      <c r="BN62" s="124"/>
      <c r="BO62" s="125"/>
      <c r="BP62" s="124">
        <v>5</v>
      </c>
      <c r="BQ62" s="124"/>
      <c r="BR62" s="124"/>
      <c r="BS62" s="125"/>
      <c r="BT62" s="119">
        <v>1</v>
      </c>
      <c r="BU62" s="305"/>
    </row>
    <row r="63" spans="1:73" x14ac:dyDescent="0.4">
      <c r="A63" s="200">
        <v>55</v>
      </c>
      <c r="B63" s="216"/>
      <c r="C63" s="165" t="s">
        <v>166</v>
      </c>
      <c r="D63" s="96" t="s">
        <v>87</v>
      </c>
      <c r="E63" s="179">
        <v>15</v>
      </c>
      <c r="F63" s="95">
        <v>1</v>
      </c>
      <c r="G63" s="321"/>
      <c r="H63" s="321"/>
      <c r="I63" s="321"/>
      <c r="J63" s="88"/>
      <c r="K63" s="88">
        <v>15</v>
      </c>
      <c r="L63" s="88"/>
      <c r="M63" s="113"/>
      <c r="N63" s="88"/>
      <c r="O63" s="88"/>
      <c r="P63" s="88"/>
      <c r="Q63" s="88"/>
      <c r="R63" s="167"/>
      <c r="S63" s="90"/>
      <c r="T63" s="90"/>
      <c r="U63" s="124"/>
      <c r="V63" s="124"/>
      <c r="W63" s="124"/>
      <c r="X63" s="124"/>
      <c r="Y63" s="124"/>
      <c r="Z63" s="124"/>
      <c r="AA63" s="124"/>
      <c r="AB63" s="227"/>
      <c r="AC63" s="90"/>
      <c r="AD63" s="90"/>
      <c r="AE63" s="124"/>
      <c r="AF63" s="124"/>
      <c r="AG63" s="124"/>
      <c r="AH63" s="124"/>
      <c r="AI63" s="124"/>
      <c r="AJ63" s="124"/>
      <c r="AK63" s="125"/>
      <c r="AL63" s="119"/>
      <c r="AM63" s="96"/>
      <c r="AN63" s="88"/>
      <c r="AO63" s="88"/>
      <c r="AP63" s="88"/>
      <c r="AQ63" s="88"/>
      <c r="AR63" s="88"/>
      <c r="AS63" s="88"/>
      <c r="AT63" s="127"/>
      <c r="AU63" s="109"/>
      <c r="AV63" s="90"/>
      <c r="AW63" s="124"/>
      <c r="AX63" s="124"/>
      <c r="AY63" s="124"/>
      <c r="AZ63" s="124"/>
      <c r="BA63" s="124"/>
      <c r="BB63" s="124"/>
      <c r="BC63" s="125"/>
      <c r="BD63" s="119"/>
      <c r="BE63" s="90"/>
      <c r="BF63" s="124">
        <v>15</v>
      </c>
      <c r="BG63" s="124"/>
      <c r="BH63" s="124"/>
      <c r="BI63" s="124"/>
      <c r="BJ63" s="124"/>
      <c r="BK63" s="125"/>
      <c r="BL63" s="119">
        <v>1</v>
      </c>
      <c r="BM63" s="90"/>
      <c r="BN63" s="124"/>
      <c r="BO63" s="125"/>
      <c r="BP63" s="124"/>
      <c r="BQ63" s="124"/>
      <c r="BR63" s="124"/>
      <c r="BS63" s="125"/>
      <c r="BT63" s="119"/>
      <c r="BU63" s="305"/>
    </row>
    <row r="64" spans="1:73" x14ac:dyDescent="0.4">
      <c r="A64" s="200">
        <v>56</v>
      </c>
      <c r="B64" s="216"/>
      <c r="C64" s="165" t="s">
        <v>76</v>
      </c>
      <c r="D64" s="96" t="s">
        <v>87</v>
      </c>
      <c r="E64" s="179">
        <v>30</v>
      </c>
      <c r="F64" s="95">
        <v>1</v>
      </c>
      <c r="G64" s="321" t="s">
        <v>155</v>
      </c>
      <c r="H64" s="321">
        <v>15</v>
      </c>
      <c r="I64" s="321">
        <v>0</v>
      </c>
      <c r="J64" s="88">
        <v>15</v>
      </c>
      <c r="K64" s="88"/>
      <c r="L64" s="88"/>
      <c r="M64" s="113">
        <v>15</v>
      </c>
      <c r="N64" s="88"/>
      <c r="O64" s="88"/>
      <c r="P64" s="88"/>
      <c r="Q64" s="88"/>
      <c r="R64" s="167"/>
      <c r="S64" s="90"/>
      <c r="T64" s="90"/>
      <c r="U64" s="124"/>
      <c r="V64" s="124"/>
      <c r="W64" s="124"/>
      <c r="X64" s="124"/>
      <c r="Y64" s="124"/>
      <c r="Z64" s="124"/>
      <c r="AA64" s="125"/>
      <c r="AB64" s="119"/>
      <c r="AC64" s="90"/>
      <c r="AD64" s="90"/>
      <c r="AE64" s="124"/>
      <c r="AF64" s="124"/>
      <c r="AG64" s="124"/>
      <c r="AH64" s="124"/>
      <c r="AI64" s="124"/>
      <c r="AJ64" s="124"/>
      <c r="AK64" s="125"/>
      <c r="AL64" s="119"/>
      <c r="AM64" s="96"/>
      <c r="AN64" s="88"/>
      <c r="AO64" s="88"/>
      <c r="AP64" s="88"/>
      <c r="AQ64" s="88"/>
      <c r="AR64" s="88"/>
      <c r="AS64" s="88"/>
      <c r="AT64" s="127"/>
      <c r="AU64" s="109"/>
      <c r="AV64" s="90">
        <v>15</v>
      </c>
      <c r="AW64" s="124"/>
      <c r="AX64" s="124"/>
      <c r="AY64" s="124">
        <v>15</v>
      </c>
      <c r="AZ64" s="124"/>
      <c r="BA64" s="124"/>
      <c r="BB64" s="124"/>
      <c r="BC64" s="125"/>
      <c r="BD64" s="119">
        <v>1</v>
      </c>
      <c r="BE64" s="90"/>
      <c r="BF64" s="124"/>
      <c r="BG64" s="124"/>
      <c r="BH64" s="124"/>
      <c r="BI64" s="124"/>
      <c r="BJ64" s="124"/>
      <c r="BK64" s="125"/>
      <c r="BL64" s="119"/>
      <c r="BM64" s="90"/>
      <c r="BN64" s="124"/>
      <c r="BO64" s="125"/>
      <c r="BP64" s="124"/>
      <c r="BQ64" s="124"/>
      <c r="BR64" s="124"/>
      <c r="BS64" s="125"/>
      <c r="BT64" s="119"/>
      <c r="BU64" s="305">
        <v>1</v>
      </c>
    </row>
    <row r="65" spans="1:129" x14ac:dyDescent="0.4">
      <c r="A65" s="200">
        <v>57</v>
      </c>
      <c r="B65" s="216"/>
      <c r="C65" s="165" t="s">
        <v>93</v>
      </c>
      <c r="D65" s="141" t="s">
        <v>87</v>
      </c>
      <c r="E65" s="228">
        <v>30</v>
      </c>
      <c r="F65" s="229">
        <v>1</v>
      </c>
      <c r="G65" s="326"/>
      <c r="H65" s="326"/>
      <c r="I65" s="326"/>
      <c r="J65" s="142">
        <v>15</v>
      </c>
      <c r="K65" s="142"/>
      <c r="L65" s="142"/>
      <c r="M65" s="142"/>
      <c r="N65" s="142">
        <v>15</v>
      </c>
      <c r="O65" s="142"/>
      <c r="P65" s="142"/>
      <c r="Q65" s="142"/>
      <c r="R65" s="230"/>
      <c r="S65" s="91"/>
      <c r="T65" s="91"/>
      <c r="U65" s="99"/>
      <c r="V65" s="99"/>
      <c r="W65" s="99"/>
      <c r="X65" s="99"/>
      <c r="Y65" s="99"/>
      <c r="Z65" s="99"/>
      <c r="AA65" s="102"/>
      <c r="AB65" s="107"/>
      <c r="AC65" s="101"/>
      <c r="AD65" s="91"/>
      <c r="AE65" s="99"/>
      <c r="AF65" s="99"/>
      <c r="AG65" s="99"/>
      <c r="AH65" s="99"/>
      <c r="AI65" s="99"/>
      <c r="AJ65" s="99"/>
      <c r="AK65" s="102"/>
      <c r="AL65" s="107"/>
      <c r="AM65" s="108"/>
      <c r="AN65" s="142"/>
      <c r="AO65" s="142"/>
      <c r="AP65" s="142"/>
      <c r="AQ65" s="142"/>
      <c r="AR65" s="142"/>
      <c r="AS65" s="142"/>
      <c r="AT65" s="143"/>
      <c r="AU65" s="144"/>
      <c r="AV65" s="91"/>
      <c r="AW65" s="99"/>
      <c r="AX65" s="99"/>
      <c r="AY65" s="99"/>
      <c r="AZ65" s="99"/>
      <c r="BA65" s="99"/>
      <c r="BB65" s="99"/>
      <c r="BC65" s="102"/>
      <c r="BD65" s="107"/>
      <c r="BE65" s="91">
        <v>15</v>
      </c>
      <c r="BF65" s="99"/>
      <c r="BG65" s="99"/>
      <c r="BH65" s="99"/>
      <c r="BI65" s="99"/>
      <c r="BJ65" s="99"/>
      <c r="BK65" s="102"/>
      <c r="BL65" s="107">
        <v>1</v>
      </c>
      <c r="BM65" s="91"/>
      <c r="BN65" s="99"/>
      <c r="BO65" s="102"/>
      <c r="BP65" s="99"/>
      <c r="BQ65" s="99">
        <v>15</v>
      </c>
      <c r="BR65" s="99"/>
      <c r="BS65" s="102"/>
      <c r="BT65" s="107"/>
      <c r="BU65" s="305">
        <v>0.5</v>
      </c>
    </row>
    <row r="66" spans="1:129" x14ac:dyDescent="0.4">
      <c r="A66" s="200">
        <v>58</v>
      </c>
      <c r="B66" s="216"/>
      <c r="C66" s="163" t="s">
        <v>96</v>
      </c>
      <c r="D66" s="96" t="s">
        <v>87</v>
      </c>
      <c r="E66" s="179">
        <v>15</v>
      </c>
      <c r="F66" s="95">
        <v>1</v>
      </c>
      <c r="G66" s="321"/>
      <c r="H66" s="321"/>
      <c r="I66" s="321"/>
      <c r="J66" s="88">
        <v>15</v>
      </c>
      <c r="K66" s="88"/>
      <c r="L66" s="88"/>
      <c r="M66" s="88"/>
      <c r="N66" s="88"/>
      <c r="O66" s="88"/>
      <c r="P66" s="88"/>
      <c r="Q66" s="88"/>
      <c r="R66" s="167"/>
      <c r="S66" s="90"/>
      <c r="T66" s="124"/>
      <c r="U66" s="124"/>
      <c r="V66" s="124"/>
      <c r="W66" s="124"/>
      <c r="X66" s="124"/>
      <c r="Y66" s="124"/>
      <c r="Z66" s="124"/>
      <c r="AA66" s="124"/>
      <c r="AB66" s="119"/>
      <c r="AC66" s="90"/>
      <c r="AD66" s="124"/>
      <c r="AE66" s="124"/>
      <c r="AF66" s="124"/>
      <c r="AG66" s="124"/>
      <c r="AH66" s="124"/>
      <c r="AI66" s="124"/>
      <c r="AJ66" s="124"/>
      <c r="AK66" s="124"/>
      <c r="AL66" s="119"/>
      <c r="AM66" s="96"/>
      <c r="AN66" s="88"/>
      <c r="AO66" s="88"/>
      <c r="AP66" s="88"/>
      <c r="AQ66" s="88"/>
      <c r="AR66" s="88"/>
      <c r="AS66" s="88"/>
      <c r="AT66" s="88"/>
      <c r="AU66" s="109"/>
      <c r="AV66" s="90"/>
      <c r="AW66" s="124"/>
      <c r="AX66" s="124"/>
      <c r="AY66" s="124"/>
      <c r="AZ66" s="124"/>
      <c r="BA66" s="124"/>
      <c r="BB66" s="124"/>
      <c r="BC66" s="124"/>
      <c r="BD66" s="119"/>
      <c r="BE66" s="90"/>
      <c r="BF66" s="124"/>
      <c r="BG66" s="124"/>
      <c r="BH66" s="124"/>
      <c r="BI66" s="124"/>
      <c r="BJ66" s="124"/>
      <c r="BK66" s="124"/>
      <c r="BL66" s="119"/>
      <c r="BM66" s="90">
        <v>15</v>
      </c>
      <c r="BN66" s="124"/>
      <c r="BO66" s="124"/>
      <c r="BP66" s="124"/>
      <c r="BQ66" s="124"/>
      <c r="BR66" s="124"/>
      <c r="BS66" s="124"/>
      <c r="BT66" s="119">
        <v>1</v>
      </c>
      <c r="BU66" s="305"/>
    </row>
    <row r="67" spans="1:129" x14ac:dyDescent="0.4">
      <c r="A67" s="200">
        <v>59</v>
      </c>
      <c r="B67" s="216"/>
      <c r="C67" s="163" t="s">
        <v>100</v>
      </c>
      <c r="D67" s="96" t="s">
        <v>87</v>
      </c>
      <c r="E67" s="179">
        <v>15</v>
      </c>
      <c r="F67" s="95">
        <v>1</v>
      </c>
      <c r="G67" s="321"/>
      <c r="H67" s="321"/>
      <c r="I67" s="321"/>
      <c r="J67" s="88">
        <v>15</v>
      </c>
      <c r="K67" s="88"/>
      <c r="L67" s="88"/>
      <c r="M67" s="88"/>
      <c r="N67" s="88"/>
      <c r="O67" s="88"/>
      <c r="P67" s="88"/>
      <c r="Q67" s="88"/>
      <c r="R67" s="167"/>
      <c r="S67" s="90"/>
      <c r="T67" s="124"/>
      <c r="U67" s="124"/>
      <c r="V67" s="124"/>
      <c r="W67" s="124"/>
      <c r="X67" s="124"/>
      <c r="Y67" s="124"/>
      <c r="Z67" s="124"/>
      <c r="AA67" s="124"/>
      <c r="AB67" s="119"/>
      <c r="AC67" s="90"/>
      <c r="AD67" s="124"/>
      <c r="AE67" s="124"/>
      <c r="AF67" s="124"/>
      <c r="AG67" s="124"/>
      <c r="AH67" s="124"/>
      <c r="AI67" s="124"/>
      <c r="AJ67" s="124"/>
      <c r="AK67" s="124"/>
      <c r="AL67" s="119"/>
      <c r="AM67" s="96"/>
      <c r="AN67" s="88"/>
      <c r="AO67" s="88"/>
      <c r="AP67" s="88"/>
      <c r="AQ67" s="88"/>
      <c r="AR67" s="88"/>
      <c r="AS67" s="88"/>
      <c r="AT67" s="88"/>
      <c r="AU67" s="109"/>
      <c r="AV67" s="90"/>
      <c r="AW67" s="124"/>
      <c r="AX67" s="124"/>
      <c r="AY67" s="124"/>
      <c r="AZ67" s="124"/>
      <c r="BA67" s="124"/>
      <c r="BB67" s="124"/>
      <c r="BC67" s="124"/>
      <c r="BD67" s="119"/>
      <c r="BE67" s="90">
        <v>15</v>
      </c>
      <c r="BF67" s="124"/>
      <c r="BG67" s="124"/>
      <c r="BH67" s="124"/>
      <c r="BI67" s="124"/>
      <c r="BJ67" s="124"/>
      <c r="BK67" s="124"/>
      <c r="BL67" s="119">
        <v>1</v>
      </c>
      <c r="BM67" s="90"/>
      <c r="BN67" s="124"/>
      <c r="BO67" s="124"/>
      <c r="BP67" s="124"/>
      <c r="BQ67" s="124"/>
      <c r="BR67" s="124"/>
      <c r="BS67" s="124"/>
      <c r="BT67" s="119"/>
      <c r="BU67" s="305"/>
    </row>
    <row r="68" spans="1:129" x14ac:dyDescent="0.4">
      <c r="A68" s="200">
        <v>60</v>
      </c>
      <c r="B68" s="216"/>
      <c r="C68" s="163" t="s">
        <v>101</v>
      </c>
      <c r="D68" s="96" t="s">
        <v>87</v>
      </c>
      <c r="E68" s="179">
        <v>15</v>
      </c>
      <c r="F68" s="95">
        <v>1</v>
      </c>
      <c r="G68" s="321"/>
      <c r="H68" s="321"/>
      <c r="I68" s="321"/>
      <c r="J68" s="88"/>
      <c r="K68" s="88">
        <v>15</v>
      </c>
      <c r="L68" s="88"/>
      <c r="M68" s="88"/>
      <c r="N68" s="88"/>
      <c r="O68" s="88"/>
      <c r="P68" s="88"/>
      <c r="Q68" s="88"/>
      <c r="R68" s="167"/>
      <c r="S68" s="90"/>
      <c r="T68" s="124"/>
      <c r="U68" s="124"/>
      <c r="V68" s="124"/>
      <c r="W68" s="124"/>
      <c r="X68" s="124"/>
      <c r="Y68" s="124"/>
      <c r="Z68" s="124"/>
      <c r="AA68" s="124"/>
      <c r="AB68" s="119"/>
      <c r="AC68" s="90"/>
      <c r="AD68" s="124"/>
      <c r="AE68" s="124"/>
      <c r="AF68" s="124"/>
      <c r="AG68" s="124"/>
      <c r="AH68" s="124"/>
      <c r="AI68" s="124"/>
      <c r="AJ68" s="124"/>
      <c r="AK68" s="124"/>
      <c r="AL68" s="119"/>
      <c r="AM68" s="96"/>
      <c r="AN68" s="88"/>
      <c r="AO68" s="88"/>
      <c r="AP68" s="88"/>
      <c r="AQ68" s="88"/>
      <c r="AR68" s="88"/>
      <c r="AS68" s="88"/>
      <c r="AT68" s="88"/>
      <c r="AU68" s="109"/>
      <c r="AV68" s="90"/>
      <c r="AW68" s="124"/>
      <c r="AX68" s="124"/>
      <c r="AY68" s="124"/>
      <c r="AZ68" s="124"/>
      <c r="BA68" s="124"/>
      <c r="BB68" s="124"/>
      <c r="BC68" s="124"/>
      <c r="BD68" s="119"/>
      <c r="BE68" s="90"/>
      <c r="BF68" s="124"/>
      <c r="BG68" s="124"/>
      <c r="BH68" s="124"/>
      <c r="BI68" s="124"/>
      <c r="BJ68" s="124"/>
      <c r="BK68" s="124"/>
      <c r="BL68" s="119"/>
      <c r="BM68" s="90"/>
      <c r="BN68" s="124">
        <v>15</v>
      </c>
      <c r="BO68" s="124"/>
      <c r="BP68" s="124"/>
      <c r="BQ68" s="124"/>
      <c r="BR68" s="124"/>
      <c r="BS68" s="124"/>
      <c r="BT68" s="119">
        <v>1</v>
      </c>
      <c r="BU68" s="305"/>
    </row>
    <row r="69" spans="1:129" x14ac:dyDescent="0.4">
      <c r="A69" s="200">
        <v>61</v>
      </c>
      <c r="B69" s="216"/>
      <c r="C69" s="163" t="s">
        <v>113</v>
      </c>
      <c r="D69" s="96" t="s">
        <v>87</v>
      </c>
      <c r="E69" s="179">
        <v>25</v>
      </c>
      <c r="F69" s="95">
        <v>1</v>
      </c>
      <c r="G69" s="321"/>
      <c r="H69" s="321"/>
      <c r="I69" s="321"/>
      <c r="J69" s="88">
        <v>10</v>
      </c>
      <c r="K69" s="88"/>
      <c r="L69" s="88"/>
      <c r="M69" s="88">
        <v>15</v>
      </c>
      <c r="N69" s="88"/>
      <c r="O69" s="88"/>
      <c r="P69" s="88"/>
      <c r="Q69" s="88"/>
      <c r="R69" s="167"/>
      <c r="S69" s="90"/>
      <c r="T69" s="124"/>
      <c r="U69" s="124"/>
      <c r="V69" s="124"/>
      <c r="W69" s="124"/>
      <c r="X69" s="124"/>
      <c r="Y69" s="124"/>
      <c r="Z69" s="124"/>
      <c r="AA69" s="124"/>
      <c r="AB69" s="119"/>
      <c r="AC69" s="90"/>
      <c r="AD69" s="124"/>
      <c r="AE69" s="124"/>
      <c r="AF69" s="124"/>
      <c r="AG69" s="124"/>
      <c r="AH69" s="124"/>
      <c r="AI69" s="124"/>
      <c r="AJ69" s="124"/>
      <c r="AK69" s="124"/>
      <c r="AL69" s="119"/>
      <c r="AM69" s="96"/>
      <c r="AN69" s="88"/>
      <c r="AO69" s="88"/>
      <c r="AP69" s="88"/>
      <c r="AQ69" s="88"/>
      <c r="AR69" s="88"/>
      <c r="AS69" s="88"/>
      <c r="AT69" s="88"/>
      <c r="AU69" s="109"/>
      <c r="AV69" s="90"/>
      <c r="AW69" s="124"/>
      <c r="AX69" s="124"/>
      <c r="AY69" s="124"/>
      <c r="AZ69" s="124"/>
      <c r="BA69" s="124"/>
      <c r="BB69" s="124"/>
      <c r="BC69" s="124"/>
      <c r="BD69" s="119"/>
      <c r="BE69" s="90">
        <v>10</v>
      </c>
      <c r="BF69" s="124"/>
      <c r="BG69" s="124"/>
      <c r="BH69" s="124">
        <v>15</v>
      </c>
      <c r="BI69" s="124"/>
      <c r="BJ69" s="124"/>
      <c r="BK69" s="124"/>
      <c r="BL69" s="119">
        <v>1</v>
      </c>
      <c r="BM69" s="90"/>
      <c r="BN69" s="124"/>
      <c r="BO69" s="124"/>
      <c r="BP69" s="124"/>
      <c r="BQ69" s="124"/>
      <c r="BR69" s="124"/>
      <c r="BS69" s="124"/>
      <c r="BT69" s="119"/>
      <c r="BU69" s="305">
        <v>1</v>
      </c>
    </row>
    <row r="70" spans="1:129" x14ac:dyDescent="0.4">
      <c r="A70" s="200">
        <v>62</v>
      </c>
      <c r="B70" s="231"/>
      <c r="C70" s="165" t="s">
        <v>117</v>
      </c>
      <c r="D70" s="108" t="s">
        <v>86</v>
      </c>
      <c r="E70" s="228">
        <v>70</v>
      </c>
      <c r="F70" s="229">
        <v>3</v>
      </c>
      <c r="G70" s="326"/>
      <c r="H70" s="326"/>
      <c r="I70" s="326"/>
      <c r="J70" s="142"/>
      <c r="K70" s="142"/>
      <c r="L70" s="142"/>
      <c r="M70" s="142">
        <v>70</v>
      </c>
      <c r="N70" s="142"/>
      <c r="O70" s="142"/>
      <c r="P70" s="142"/>
      <c r="Q70" s="142"/>
      <c r="R70" s="230"/>
      <c r="S70" s="91"/>
      <c r="T70" s="99"/>
      <c r="U70" s="99"/>
      <c r="V70" s="99"/>
      <c r="W70" s="99"/>
      <c r="X70" s="99"/>
      <c r="Y70" s="99"/>
      <c r="Z70" s="99"/>
      <c r="AA70" s="99"/>
      <c r="AB70" s="107"/>
      <c r="AC70" s="91"/>
      <c r="AD70" s="99"/>
      <c r="AE70" s="99"/>
      <c r="AF70" s="99">
        <v>70</v>
      </c>
      <c r="AG70" s="99"/>
      <c r="AH70" s="99"/>
      <c r="AI70" s="99"/>
      <c r="AJ70" s="99"/>
      <c r="AK70" s="99"/>
      <c r="AL70" s="107">
        <v>3</v>
      </c>
      <c r="AM70" s="108"/>
      <c r="AN70" s="142"/>
      <c r="AO70" s="142"/>
      <c r="AP70" s="142"/>
      <c r="AQ70" s="142"/>
      <c r="AR70" s="142"/>
      <c r="AS70" s="142"/>
      <c r="AT70" s="142"/>
      <c r="AU70" s="144"/>
      <c r="AV70" s="91"/>
      <c r="AW70" s="99"/>
      <c r="AX70" s="99"/>
      <c r="AY70" s="99"/>
      <c r="AZ70" s="99"/>
      <c r="BA70" s="99"/>
      <c r="BB70" s="99"/>
      <c r="BC70" s="99"/>
      <c r="BD70" s="107"/>
      <c r="BE70" s="91"/>
      <c r="BF70" s="99"/>
      <c r="BG70" s="99"/>
      <c r="BH70" s="99"/>
      <c r="BI70" s="99"/>
      <c r="BJ70" s="99"/>
      <c r="BK70" s="99"/>
      <c r="BL70" s="107"/>
      <c r="BM70" s="91"/>
      <c r="BN70" s="99"/>
      <c r="BO70" s="99"/>
      <c r="BP70" s="99"/>
      <c r="BQ70" s="99"/>
      <c r="BR70" s="99"/>
      <c r="BS70" s="99"/>
      <c r="BT70" s="107"/>
      <c r="BU70" s="305">
        <v>3</v>
      </c>
    </row>
    <row r="71" spans="1:129" x14ac:dyDescent="0.4">
      <c r="A71" s="200">
        <v>63</v>
      </c>
      <c r="B71" s="231"/>
      <c r="C71" s="165" t="s">
        <v>112</v>
      </c>
      <c r="D71" s="108" t="s">
        <v>86</v>
      </c>
      <c r="E71" s="228">
        <v>30</v>
      </c>
      <c r="F71" s="229">
        <v>2</v>
      </c>
      <c r="G71" s="326" t="s">
        <v>155</v>
      </c>
      <c r="H71" s="326">
        <v>30</v>
      </c>
      <c r="I71" s="326">
        <v>2</v>
      </c>
      <c r="J71" s="142">
        <v>30</v>
      </c>
      <c r="K71" s="142"/>
      <c r="L71" s="142"/>
      <c r="M71" s="142"/>
      <c r="N71" s="142"/>
      <c r="O71" s="142"/>
      <c r="P71" s="142"/>
      <c r="Q71" s="142"/>
      <c r="R71" s="230"/>
      <c r="S71" s="91">
        <v>30</v>
      </c>
      <c r="T71" s="99"/>
      <c r="U71" s="99"/>
      <c r="V71" s="99"/>
      <c r="W71" s="99"/>
      <c r="X71" s="99"/>
      <c r="Y71" s="99"/>
      <c r="Z71" s="99"/>
      <c r="AA71" s="99"/>
      <c r="AB71" s="107">
        <v>2</v>
      </c>
      <c r="AC71" s="91"/>
      <c r="AD71" s="99"/>
      <c r="AE71" s="99"/>
      <c r="AF71" s="99"/>
      <c r="AG71" s="99"/>
      <c r="AH71" s="99"/>
      <c r="AI71" s="99"/>
      <c r="AJ71" s="99"/>
      <c r="AK71" s="99"/>
      <c r="AL71" s="107"/>
      <c r="AM71" s="108"/>
      <c r="AN71" s="142"/>
      <c r="AO71" s="142"/>
      <c r="AP71" s="142"/>
      <c r="AQ71" s="142"/>
      <c r="AR71" s="142"/>
      <c r="AS71" s="142"/>
      <c r="AT71" s="142"/>
      <c r="AU71" s="144"/>
      <c r="AV71" s="91"/>
      <c r="AW71" s="99"/>
      <c r="AX71" s="99"/>
      <c r="AY71" s="99"/>
      <c r="AZ71" s="99"/>
      <c r="BA71" s="99"/>
      <c r="BB71" s="99"/>
      <c r="BC71" s="99"/>
      <c r="BD71" s="107"/>
      <c r="BE71" s="91"/>
      <c r="BF71" s="99"/>
      <c r="BG71" s="99"/>
      <c r="BH71" s="99"/>
      <c r="BI71" s="99"/>
      <c r="BJ71" s="99"/>
      <c r="BK71" s="99"/>
      <c r="BL71" s="107"/>
      <c r="BM71" s="91"/>
      <c r="BN71" s="99"/>
      <c r="BO71" s="99"/>
      <c r="BP71" s="99"/>
      <c r="BQ71" s="99"/>
      <c r="BR71" s="99"/>
      <c r="BS71" s="99"/>
      <c r="BT71" s="107"/>
      <c r="BU71" s="305"/>
    </row>
    <row r="72" spans="1:129" ht="15" thickBot="1" x14ac:dyDescent="0.45">
      <c r="A72" s="200">
        <v>64</v>
      </c>
      <c r="B72" s="232"/>
      <c r="C72" s="165"/>
      <c r="D72" s="108"/>
      <c r="E72" s="228"/>
      <c r="F72" s="229"/>
      <c r="G72" s="326"/>
      <c r="H72" s="326"/>
      <c r="I72" s="326"/>
      <c r="J72" s="142"/>
      <c r="K72" s="142"/>
      <c r="L72" s="142"/>
      <c r="M72" s="142"/>
      <c r="N72" s="142"/>
      <c r="O72" s="142"/>
      <c r="P72" s="142"/>
      <c r="Q72" s="142"/>
      <c r="R72" s="230"/>
      <c r="S72" s="91"/>
      <c r="T72" s="99"/>
      <c r="U72" s="99"/>
      <c r="V72" s="99"/>
      <c r="W72" s="99"/>
      <c r="X72" s="99"/>
      <c r="Y72" s="99"/>
      <c r="Z72" s="99"/>
      <c r="AA72" s="99"/>
      <c r="AB72" s="107"/>
      <c r="AC72" s="91"/>
      <c r="AD72" s="99"/>
      <c r="AE72" s="99"/>
      <c r="AF72" s="99"/>
      <c r="AG72" s="99"/>
      <c r="AH72" s="99"/>
      <c r="AI72" s="99"/>
      <c r="AJ72" s="99"/>
      <c r="AK72" s="99"/>
      <c r="AL72" s="107"/>
      <c r="AM72" s="108"/>
      <c r="AN72" s="142"/>
      <c r="AO72" s="142"/>
      <c r="AP72" s="142"/>
      <c r="AQ72" s="142"/>
      <c r="AR72" s="142"/>
      <c r="AS72" s="142"/>
      <c r="AT72" s="142"/>
      <c r="AU72" s="144"/>
      <c r="AV72" s="91"/>
      <c r="AW72" s="99"/>
      <c r="AX72" s="99"/>
      <c r="AY72" s="99"/>
      <c r="AZ72" s="99"/>
      <c r="BA72" s="99"/>
      <c r="BB72" s="99"/>
      <c r="BC72" s="99"/>
      <c r="BD72" s="107"/>
      <c r="BE72" s="91"/>
      <c r="BF72" s="99"/>
      <c r="BG72" s="99"/>
      <c r="BH72" s="99"/>
      <c r="BI72" s="99"/>
      <c r="BJ72" s="99"/>
      <c r="BK72" s="99"/>
      <c r="BL72" s="107"/>
      <c r="BM72" s="91"/>
      <c r="BN72" s="99"/>
      <c r="BO72" s="99"/>
      <c r="BP72" s="99"/>
      <c r="BQ72" s="99"/>
      <c r="BR72" s="99"/>
      <c r="BS72" s="99"/>
      <c r="BT72" s="107"/>
      <c r="BU72" s="305"/>
    </row>
    <row r="73" spans="1:129" ht="15.45" thickTop="1" thickBot="1" x14ac:dyDescent="0.45">
      <c r="A73" s="200">
        <v>65</v>
      </c>
      <c r="B73" s="166" t="s">
        <v>4</v>
      </c>
      <c r="C73" s="233" t="s">
        <v>79</v>
      </c>
      <c r="D73" s="233"/>
      <c r="E73" s="234">
        <f>SUM(E40:E72)</f>
        <v>1710</v>
      </c>
      <c r="F73" s="158">
        <f>SUM(F40:F72)</f>
        <v>81</v>
      </c>
      <c r="G73" s="329" t="s">
        <v>154</v>
      </c>
      <c r="H73" s="329">
        <f>SUM(H40:H72)</f>
        <v>165</v>
      </c>
      <c r="I73" s="329">
        <f>SUM(I40:I72)</f>
        <v>6</v>
      </c>
      <c r="J73" s="157">
        <f t="shared" ref="J73:R73" si="17">SUM(J40:J72)</f>
        <v>735</v>
      </c>
      <c r="K73" s="157">
        <f t="shared" si="17"/>
        <v>140</v>
      </c>
      <c r="L73" s="157">
        <f t="shared" si="17"/>
        <v>0</v>
      </c>
      <c r="M73" s="157">
        <f t="shared" si="17"/>
        <v>565</v>
      </c>
      <c r="N73" s="157">
        <f t="shared" si="17"/>
        <v>270</v>
      </c>
      <c r="O73" s="157">
        <f t="shared" si="17"/>
        <v>0</v>
      </c>
      <c r="P73" s="157">
        <f>SUM(P40:P72)</f>
        <v>0</v>
      </c>
      <c r="Q73" s="157">
        <f t="shared" si="17"/>
        <v>0</v>
      </c>
      <c r="R73" s="157">
        <f t="shared" si="17"/>
        <v>0</v>
      </c>
      <c r="S73" s="157">
        <f t="shared" ref="S73:AH73" si="18">SUM(S40:S72)</f>
        <v>30</v>
      </c>
      <c r="T73" s="157">
        <f t="shared" si="18"/>
        <v>0</v>
      </c>
      <c r="U73" s="157">
        <f t="shared" si="18"/>
        <v>0</v>
      </c>
      <c r="V73" s="157">
        <f t="shared" si="18"/>
        <v>60</v>
      </c>
      <c r="W73" s="157">
        <f t="shared" si="18"/>
        <v>0</v>
      </c>
      <c r="X73" s="157">
        <f t="shared" si="18"/>
        <v>0</v>
      </c>
      <c r="Y73" s="157">
        <f>SUM(Y40:Y72)</f>
        <v>0</v>
      </c>
      <c r="Z73" s="157">
        <f t="shared" si="18"/>
        <v>0</v>
      </c>
      <c r="AA73" s="157">
        <f t="shared" si="18"/>
        <v>0</v>
      </c>
      <c r="AB73" s="158">
        <f t="shared" si="18"/>
        <v>5</v>
      </c>
      <c r="AC73" s="157">
        <f t="shared" si="18"/>
        <v>45</v>
      </c>
      <c r="AD73" s="157">
        <f t="shared" si="18"/>
        <v>0</v>
      </c>
      <c r="AE73" s="157">
        <f t="shared" si="18"/>
        <v>0</v>
      </c>
      <c r="AF73" s="157">
        <f t="shared" si="18"/>
        <v>200</v>
      </c>
      <c r="AG73" s="157">
        <f t="shared" si="18"/>
        <v>40</v>
      </c>
      <c r="AH73" s="157">
        <f t="shared" si="18"/>
        <v>0</v>
      </c>
      <c r="AI73" s="157">
        <f>SUM(AI40:AI72)</f>
        <v>0</v>
      </c>
      <c r="AJ73" s="157">
        <f>SUM(AJ40:AJ72)</f>
        <v>0</v>
      </c>
      <c r="AK73" s="157">
        <f t="shared" ref="AK73:BT73" si="19">SUM(AK40:AK72)</f>
        <v>0</v>
      </c>
      <c r="AL73" s="158">
        <f t="shared" si="19"/>
        <v>13</v>
      </c>
      <c r="AM73" s="157">
        <f t="shared" si="19"/>
        <v>210</v>
      </c>
      <c r="AN73" s="157">
        <f t="shared" si="19"/>
        <v>50</v>
      </c>
      <c r="AO73" s="157">
        <f t="shared" si="19"/>
        <v>0</v>
      </c>
      <c r="AP73" s="157">
        <f t="shared" si="19"/>
        <v>60</v>
      </c>
      <c r="AQ73" s="157">
        <f t="shared" si="19"/>
        <v>60</v>
      </c>
      <c r="AR73" s="157">
        <f>SUM(AR40:AR72)</f>
        <v>0</v>
      </c>
      <c r="AS73" s="157">
        <f t="shared" si="19"/>
        <v>0</v>
      </c>
      <c r="AT73" s="157">
        <f t="shared" si="19"/>
        <v>0</v>
      </c>
      <c r="AU73" s="158">
        <f t="shared" si="19"/>
        <v>16</v>
      </c>
      <c r="AV73" s="235">
        <f t="shared" si="19"/>
        <v>105</v>
      </c>
      <c r="AW73" s="235">
        <f t="shared" si="19"/>
        <v>15</v>
      </c>
      <c r="AX73" s="235">
        <f t="shared" si="19"/>
        <v>0</v>
      </c>
      <c r="AY73" s="235">
        <f t="shared" si="19"/>
        <v>75</v>
      </c>
      <c r="AZ73" s="235">
        <f t="shared" si="19"/>
        <v>90</v>
      </c>
      <c r="BA73" s="235">
        <f>SUM(BA40:BA72)</f>
        <v>0</v>
      </c>
      <c r="BB73" s="235">
        <f t="shared" si="19"/>
        <v>0</v>
      </c>
      <c r="BC73" s="235">
        <f t="shared" si="19"/>
        <v>0</v>
      </c>
      <c r="BD73" s="236">
        <f t="shared" si="19"/>
        <v>12</v>
      </c>
      <c r="BE73" s="237">
        <f t="shared" si="19"/>
        <v>185</v>
      </c>
      <c r="BF73" s="237">
        <f t="shared" si="19"/>
        <v>60</v>
      </c>
      <c r="BG73" s="237">
        <f t="shared" si="19"/>
        <v>0</v>
      </c>
      <c r="BH73" s="237">
        <f t="shared" si="19"/>
        <v>75</v>
      </c>
      <c r="BI73" s="237">
        <f t="shared" si="19"/>
        <v>50</v>
      </c>
      <c r="BJ73" s="237">
        <f t="shared" si="19"/>
        <v>0</v>
      </c>
      <c r="BK73" s="237">
        <f t="shared" si="19"/>
        <v>0</v>
      </c>
      <c r="BL73" s="238">
        <f t="shared" si="19"/>
        <v>17</v>
      </c>
      <c r="BM73" s="237">
        <f t="shared" si="19"/>
        <v>160</v>
      </c>
      <c r="BN73" s="237">
        <f t="shared" si="19"/>
        <v>30</v>
      </c>
      <c r="BO73" s="237">
        <f t="shared" si="19"/>
        <v>0</v>
      </c>
      <c r="BP73" s="237">
        <f t="shared" si="19"/>
        <v>80</v>
      </c>
      <c r="BQ73" s="237">
        <f t="shared" si="19"/>
        <v>30</v>
      </c>
      <c r="BR73" s="237">
        <f t="shared" si="19"/>
        <v>0</v>
      </c>
      <c r="BS73" s="237">
        <f t="shared" si="19"/>
        <v>0</v>
      </c>
      <c r="BT73" s="238">
        <f t="shared" si="19"/>
        <v>18</v>
      </c>
      <c r="BU73" s="305"/>
    </row>
    <row r="74" spans="1:129" s="135" customFormat="1" ht="35.25" customHeight="1" thickTop="1" thickBot="1" x14ac:dyDescent="0.45">
      <c r="A74" s="200">
        <v>66</v>
      </c>
      <c r="B74" s="239" t="s">
        <v>48</v>
      </c>
      <c r="C74" s="240"/>
      <c r="D74" s="351" t="s">
        <v>109</v>
      </c>
      <c r="E74" s="352"/>
      <c r="F74" s="352"/>
      <c r="G74" s="352"/>
      <c r="H74" s="352"/>
      <c r="I74" s="352"/>
      <c r="J74" s="352"/>
      <c r="K74" s="352"/>
      <c r="L74" s="352"/>
      <c r="M74" s="352"/>
      <c r="N74" s="352"/>
      <c r="O74" s="352"/>
      <c r="P74" s="352"/>
      <c r="Q74" s="352"/>
      <c r="R74" s="353"/>
      <c r="S74" s="351" t="s">
        <v>103</v>
      </c>
      <c r="T74" s="352"/>
      <c r="U74" s="352"/>
      <c r="V74" s="352"/>
      <c r="W74" s="352"/>
      <c r="X74" s="352"/>
      <c r="Y74" s="352"/>
      <c r="Z74" s="352"/>
      <c r="AA74" s="366"/>
      <c r="AB74" s="353"/>
      <c r="AC74" s="351" t="s">
        <v>104</v>
      </c>
      <c r="AD74" s="352"/>
      <c r="AE74" s="352"/>
      <c r="AF74" s="352"/>
      <c r="AG74" s="352"/>
      <c r="AH74" s="352"/>
      <c r="AI74" s="352"/>
      <c r="AJ74" s="352"/>
      <c r="AK74" s="352"/>
      <c r="AL74" s="353"/>
      <c r="AM74" s="351" t="s">
        <v>105</v>
      </c>
      <c r="AN74" s="352"/>
      <c r="AO74" s="352"/>
      <c r="AP74" s="352"/>
      <c r="AQ74" s="352"/>
      <c r="AR74" s="352"/>
      <c r="AS74" s="352"/>
      <c r="AT74" s="352"/>
      <c r="AU74" s="353"/>
      <c r="AV74" s="351" t="s">
        <v>106</v>
      </c>
      <c r="AW74" s="352"/>
      <c r="AX74" s="352"/>
      <c r="AY74" s="352"/>
      <c r="AZ74" s="352"/>
      <c r="BA74" s="352"/>
      <c r="BB74" s="352"/>
      <c r="BC74" s="352"/>
      <c r="BD74" s="353"/>
      <c r="BE74" s="351" t="s">
        <v>107</v>
      </c>
      <c r="BF74" s="352"/>
      <c r="BG74" s="352"/>
      <c r="BH74" s="352"/>
      <c r="BI74" s="352"/>
      <c r="BJ74" s="352"/>
      <c r="BK74" s="352"/>
      <c r="BL74" s="353"/>
      <c r="BM74" s="351" t="s">
        <v>108</v>
      </c>
      <c r="BN74" s="352"/>
      <c r="BO74" s="352"/>
      <c r="BP74" s="352"/>
      <c r="BQ74" s="352"/>
      <c r="BR74" s="352"/>
      <c r="BS74" s="352"/>
      <c r="BT74" s="353"/>
      <c r="BU74" s="310"/>
      <c r="BV74" s="151"/>
      <c r="BW74" s="151"/>
      <c r="BX74" s="151"/>
      <c r="BY74" s="151"/>
      <c r="BZ74" s="151"/>
      <c r="CA74" s="151"/>
      <c r="CB74" s="151"/>
      <c r="CC74" s="151"/>
      <c r="CD74" s="151"/>
      <c r="CE74" s="151"/>
      <c r="CF74" s="151"/>
      <c r="CG74" s="151"/>
      <c r="CH74" s="151"/>
      <c r="CI74" s="151"/>
      <c r="CJ74" s="151"/>
      <c r="CK74" s="151"/>
      <c r="CL74" s="151"/>
      <c r="CM74" s="151"/>
      <c r="CN74" s="151"/>
      <c r="CO74" s="151"/>
      <c r="CP74" s="151"/>
      <c r="CQ74" s="151"/>
      <c r="CR74" s="151"/>
      <c r="CS74" s="151"/>
      <c r="CT74" s="151"/>
      <c r="CU74" s="151"/>
      <c r="CV74" s="151"/>
      <c r="CW74" s="151"/>
      <c r="CX74" s="151"/>
      <c r="CY74" s="151"/>
      <c r="CZ74" s="151"/>
      <c r="DA74" s="151"/>
      <c r="DB74" s="151"/>
      <c r="DC74" s="151"/>
      <c r="DD74" s="151"/>
      <c r="DE74" s="151"/>
      <c r="DF74" s="151"/>
      <c r="DG74" s="151"/>
      <c r="DH74" s="151"/>
      <c r="DI74" s="151"/>
      <c r="DJ74" s="151"/>
      <c r="DK74" s="151"/>
      <c r="DL74" s="151"/>
      <c r="DM74" s="151"/>
      <c r="DN74" s="151"/>
      <c r="DO74" s="151"/>
      <c r="DP74" s="134"/>
      <c r="DQ74" s="134"/>
      <c r="DR74" s="134"/>
      <c r="DS74" s="134"/>
      <c r="DT74" s="134"/>
      <c r="DU74" s="134"/>
      <c r="DV74" s="134"/>
      <c r="DW74" s="134"/>
      <c r="DX74" s="134"/>
      <c r="DY74" s="134"/>
    </row>
    <row r="75" spans="1:129" s="81" customFormat="1" ht="31.2" customHeight="1" thickTop="1" x14ac:dyDescent="0.4">
      <c r="A75" s="200">
        <v>67</v>
      </c>
      <c r="B75" s="241"/>
      <c r="C75" s="242" t="s">
        <v>130</v>
      </c>
      <c r="D75" s="243" t="s">
        <v>87</v>
      </c>
      <c r="E75" s="174">
        <v>168</v>
      </c>
      <c r="F75" s="89">
        <v>6</v>
      </c>
      <c r="G75" s="322"/>
      <c r="H75" s="322"/>
      <c r="I75" s="322"/>
      <c r="J75" s="136"/>
      <c r="K75" s="136"/>
      <c r="L75" s="136"/>
      <c r="M75" s="136"/>
      <c r="N75" s="120"/>
      <c r="O75" s="120"/>
      <c r="P75" s="120"/>
      <c r="Q75" s="136">
        <v>168</v>
      </c>
      <c r="R75" s="244"/>
      <c r="S75" s="245"/>
      <c r="T75" s="245"/>
      <c r="U75" s="246"/>
      <c r="V75" s="246"/>
      <c r="W75" s="100"/>
      <c r="X75" s="100"/>
      <c r="Y75" s="100"/>
      <c r="Z75" s="100"/>
      <c r="AA75" s="113"/>
      <c r="AB75" s="247"/>
      <c r="AC75" s="248"/>
      <c r="AD75" s="243"/>
      <c r="AE75" s="136"/>
      <c r="AF75" s="136"/>
      <c r="AG75" s="120"/>
      <c r="AH75" s="120"/>
      <c r="AI75" s="120"/>
      <c r="AJ75" s="120"/>
      <c r="AK75" s="249"/>
      <c r="AL75" s="123"/>
      <c r="AM75" s="250"/>
      <c r="AN75" s="251"/>
      <c r="AO75" s="251"/>
      <c r="AP75" s="251"/>
      <c r="AQ75" s="120"/>
      <c r="AR75" s="120"/>
      <c r="AS75" s="120"/>
      <c r="AT75" s="249"/>
      <c r="AU75" s="252"/>
      <c r="AV75" s="248"/>
      <c r="AW75" s="136"/>
      <c r="AX75" s="136"/>
      <c r="AY75" s="136"/>
      <c r="AZ75" s="120"/>
      <c r="BA75" s="120"/>
      <c r="BB75" s="136">
        <v>168</v>
      </c>
      <c r="BC75" s="249"/>
      <c r="BD75" s="123">
        <v>6</v>
      </c>
      <c r="BE75" s="243"/>
      <c r="BF75" s="136"/>
      <c r="BG75" s="136"/>
      <c r="BH75" s="136"/>
      <c r="BI75" s="120"/>
      <c r="BJ75" s="136"/>
      <c r="BK75" s="249"/>
      <c r="BL75" s="123"/>
      <c r="BM75" s="243"/>
      <c r="BN75" s="136"/>
      <c r="BO75" s="249"/>
      <c r="BP75" s="136"/>
      <c r="BQ75" s="120"/>
      <c r="BR75" s="136"/>
      <c r="BS75" s="249"/>
      <c r="BT75" s="123"/>
      <c r="BU75" s="305">
        <v>6</v>
      </c>
      <c r="BV75" s="79"/>
      <c r="BW75" s="79"/>
      <c r="BX75" s="79"/>
      <c r="BY75" s="79"/>
      <c r="BZ75" s="79"/>
      <c r="CA75" s="79"/>
      <c r="CB75" s="79"/>
      <c r="CC75" s="79"/>
      <c r="CD75" s="79"/>
      <c r="CE75" s="79"/>
      <c r="CF75" s="79"/>
      <c r="CG75" s="79"/>
      <c r="CH75" s="79"/>
      <c r="CI75" s="79"/>
      <c r="CJ75" s="79"/>
      <c r="CK75" s="79"/>
      <c r="CL75" s="79"/>
      <c r="CM75" s="79"/>
      <c r="CN75" s="79"/>
      <c r="CO75" s="79"/>
      <c r="CP75" s="79"/>
      <c r="CQ75" s="79"/>
      <c r="CR75" s="79"/>
      <c r="CS75" s="79"/>
      <c r="CT75" s="79"/>
      <c r="CU75" s="79"/>
      <c r="CV75" s="79"/>
      <c r="CW75" s="79"/>
      <c r="CX75" s="79"/>
      <c r="CY75" s="79"/>
      <c r="CZ75" s="79"/>
      <c r="DA75" s="79"/>
      <c r="DB75" s="79"/>
      <c r="DC75" s="79"/>
      <c r="DD75" s="79"/>
      <c r="DE75" s="79"/>
      <c r="DF75" s="79"/>
      <c r="DG75" s="79"/>
      <c r="DH75" s="79"/>
      <c r="DI75" s="79"/>
      <c r="DJ75" s="79"/>
      <c r="DK75" s="79"/>
      <c r="DL75" s="79"/>
      <c r="DM75" s="79"/>
      <c r="DN75" s="79"/>
      <c r="DO75" s="79"/>
      <c r="DP75" s="79"/>
      <c r="DQ75" s="79"/>
      <c r="DR75" s="79"/>
      <c r="DS75" s="79"/>
      <c r="DT75" s="79"/>
      <c r="DU75" s="79"/>
      <c r="DV75" s="79"/>
      <c r="DW75" s="79"/>
      <c r="DX75" s="79"/>
      <c r="DY75" s="79"/>
    </row>
    <row r="76" spans="1:129" s="79" customFormat="1" x14ac:dyDescent="0.4">
      <c r="A76" s="200">
        <v>68</v>
      </c>
      <c r="B76" s="253"/>
      <c r="C76" s="254" t="s">
        <v>132</v>
      </c>
      <c r="D76" s="90" t="s">
        <v>87</v>
      </c>
      <c r="E76" s="175">
        <v>168</v>
      </c>
      <c r="F76" s="85">
        <v>6</v>
      </c>
      <c r="G76" s="323"/>
      <c r="H76" s="323"/>
      <c r="I76" s="323"/>
      <c r="J76" s="124"/>
      <c r="K76" s="124"/>
      <c r="L76" s="124"/>
      <c r="M76" s="111"/>
      <c r="N76" s="124"/>
      <c r="O76" s="124"/>
      <c r="P76" s="124"/>
      <c r="Q76" s="124">
        <v>168</v>
      </c>
      <c r="R76" s="149"/>
      <c r="S76" s="96"/>
      <c r="T76" s="96"/>
      <c r="U76" s="88"/>
      <c r="V76" s="88"/>
      <c r="W76" s="88"/>
      <c r="X76" s="88"/>
      <c r="Y76" s="88"/>
      <c r="Z76" s="88"/>
      <c r="AA76" s="88"/>
      <c r="AB76" s="255"/>
      <c r="AC76" s="121"/>
      <c r="AD76" s="90"/>
      <c r="AE76" s="124"/>
      <c r="AF76" s="124"/>
      <c r="AG76" s="124"/>
      <c r="AH76" s="124"/>
      <c r="AI76" s="124"/>
      <c r="AJ76" s="124">
        <v>168</v>
      </c>
      <c r="AK76" s="125"/>
      <c r="AL76" s="256">
        <v>6</v>
      </c>
      <c r="AM76" s="121"/>
      <c r="AN76" s="124"/>
      <c r="AO76" s="124"/>
      <c r="AP76" s="124"/>
      <c r="AQ76" s="124"/>
      <c r="AR76" s="124"/>
      <c r="AS76" s="124"/>
      <c r="AT76" s="125"/>
      <c r="AU76" s="119"/>
      <c r="AV76" s="121"/>
      <c r="AW76" s="124"/>
      <c r="AX76" s="124"/>
      <c r="AY76" s="124"/>
      <c r="AZ76" s="124"/>
      <c r="BA76" s="124"/>
      <c r="BB76" s="124"/>
      <c r="BC76" s="125"/>
      <c r="BD76" s="119"/>
      <c r="BE76" s="90"/>
      <c r="BF76" s="124"/>
      <c r="BG76" s="124"/>
      <c r="BH76" s="124"/>
      <c r="BI76" s="124"/>
      <c r="BJ76" s="124"/>
      <c r="BK76" s="125"/>
      <c r="BL76" s="119"/>
      <c r="BM76" s="90"/>
      <c r="BN76" s="124"/>
      <c r="BO76" s="125"/>
      <c r="BP76" s="124"/>
      <c r="BQ76" s="124"/>
      <c r="BR76" s="124"/>
      <c r="BS76" s="125"/>
      <c r="BT76" s="119"/>
      <c r="BU76" s="305">
        <v>6</v>
      </c>
    </row>
    <row r="77" spans="1:129" s="79" customFormat="1" ht="29.15" x14ac:dyDescent="0.4">
      <c r="A77" s="200">
        <v>69</v>
      </c>
      <c r="B77" s="257"/>
      <c r="C77" s="254" t="s">
        <v>131</v>
      </c>
      <c r="D77" s="90" t="s">
        <v>87</v>
      </c>
      <c r="E77" s="175">
        <v>164</v>
      </c>
      <c r="F77" s="85">
        <v>6</v>
      </c>
      <c r="G77" s="323"/>
      <c r="H77" s="323"/>
      <c r="I77" s="323"/>
      <c r="J77" s="124"/>
      <c r="K77" s="124"/>
      <c r="L77" s="124"/>
      <c r="M77" s="111"/>
      <c r="N77" s="124"/>
      <c r="O77" s="124"/>
      <c r="P77" s="124"/>
      <c r="Q77" s="124">
        <v>164</v>
      </c>
      <c r="R77" s="149"/>
      <c r="S77" s="96"/>
      <c r="T77" s="96" t="s">
        <v>102</v>
      </c>
      <c r="U77" s="88"/>
      <c r="V77" s="88"/>
      <c r="W77" s="88"/>
      <c r="X77" s="88"/>
      <c r="Y77" s="88"/>
      <c r="Z77" s="88"/>
      <c r="AA77" s="88"/>
      <c r="AB77" s="247"/>
      <c r="AC77" s="126"/>
      <c r="AD77" s="92"/>
      <c r="AE77" s="120"/>
      <c r="AF77" s="120"/>
      <c r="AG77" s="120"/>
      <c r="AH77" s="120"/>
      <c r="AI77" s="120"/>
      <c r="AJ77" s="120">
        <v>82</v>
      </c>
      <c r="AK77" s="122"/>
      <c r="AL77" s="123">
        <v>3</v>
      </c>
      <c r="AM77" s="126"/>
      <c r="AN77" s="120"/>
      <c r="AO77" s="120"/>
      <c r="AP77" s="120"/>
      <c r="AQ77" s="120"/>
      <c r="AR77" s="120"/>
      <c r="AS77" s="120"/>
      <c r="AT77" s="122"/>
      <c r="AU77" s="123"/>
      <c r="AV77" s="126"/>
      <c r="AW77" s="120"/>
      <c r="AX77" s="120"/>
      <c r="AY77" s="120"/>
      <c r="AZ77" s="120"/>
      <c r="BA77" s="120"/>
      <c r="BB77" s="120">
        <v>82</v>
      </c>
      <c r="BC77" s="122"/>
      <c r="BD77" s="123">
        <v>3</v>
      </c>
      <c r="BE77" s="90"/>
      <c r="BF77" s="124"/>
      <c r="BG77" s="124"/>
      <c r="BH77" s="124"/>
      <c r="BI77" s="124"/>
      <c r="BJ77" s="124"/>
      <c r="BK77" s="125"/>
      <c r="BL77" s="119"/>
      <c r="BM77" s="90"/>
      <c r="BN77" s="124"/>
      <c r="BO77" s="125"/>
      <c r="BP77" s="124"/>
      <c r="BQ77" s="124"/>
      <c r="BR77" s="124"/>
      <c r="BS77" s="125"/>
      <c r="BT77" s="119"/>
      <c r="BU77" s="305">
        <v>6</v>
      </c>
    </row>
    <row r="78" spans="1:129" x14ac:dyDescent="0.4">
      <c r="A78" s="200">
        <v>70</v>
      </c>
      <c r="B78" s="257"/>
      <c r="C78" s="258" t="s">
        <v>133</v>
      </c>
      <c r="D78" s="90" t="s">
        <v>87</v>
      </c>
      <c r="E78" s="175">
        <v>60</v>
      </c>
      <c r="F78" s="85">
        <v>2</v>
      </c>
      <c r="G78" s="323"/>
      <c r="H78" s="323"/>
      <c r="I78" s="323"/>
      <c r="J78" s="124"/>
      <c r="K78" s="124"/>
      <c r="L78" s="124"/>
      <c r="M78" s="111"/>
      <c r="N78" s="124"/>
      <c r="O78" s="124"/>
      <c r="P78" s="124"/>
      <c r="Q78" s="124">
        <v>60</v>
      </c>
      <c r="R78" s="124"/>
      <c r="S78" s="94"/>
      <c r="T78" s="96"/>
      <c r="U78" s="88"/>
      <c r="V78" s="88"/>
      <c r="W78" s="88"/>
      <c r="X78" s="88"/>
      <c r="Y78" s="88"/>
      <c r="Z78" s="88"/>
      <c r="AA78" s="127"/>
      <c r="AB78" s="109"/>
      <c r="AC78" s="121"/>
      <c r="AD78" s="90"/>
      <c r="AE78" s="124"/>
      <c r="AF78" s="124"/>
      <c r="AG78" s="124"/>
      <c r="AH78" s="124"/>
      <c r="AI78" s="124"/>
      <c r="AJ78" s="124"/>
      <c r="AK78" s="125"/>
      <c r="AL78" s="119"/>
      <c r="AM78" s="121"/>
      <c r="AN78" s="124"/>
      <c r="AO78" s="124"/>
      <c r="AP78" s="124"/>
      <c r="AQ78" s="124"/>
      <c r="AR78" s="124"/>
      <c r="AS78" s="124"/>
      <c r="AT78" s="125"/>
      <c r="AU78" s="119"/>
      <c r="AV78" s="121"/>
      <c r="AW78" s="124"/>
      <c r="AX78" s="124"/>
      <c r="AY78" s="124"/>
      <c r="AZ78" s="124"/>
      <c r="BA78" s="124"/>
      <c r="BB78" s="124">
        <v>60</v>
      </c>
      <c r="BC78" s="125"/>
      <c r="BD78" s="119">
        <v>2</v>
      </c>
      <c r="BE78" s="121"/>
      <c r="BF78" s="124"/>
      <c r="BG78" s="124"/>
      <c r="BH78" s="124"/>
      <c r="BI78" s="124"/>
      <c r="BJ78" s="124"/>
      <c r="BK78" s="125"/>
      <c r="BL78" s="119"/>
      <c r="BM78" s="121"/>
      <c r="BN78" s="90"/>
      <c r="BO78" s="90"/>
      <c r="BP78" s="124"/>
      <c r="BQ78" s="124"/>
      <c r="BR78" s="124"/>
      <c r="BS78" s="125"/>
      <c r="BT78" s="119"/>
      <c r="BU78" s="305">
        <v>2</v>
      </c>
    </row>
    <row r="79" spans="1:129" x14ac:dyDescent="0.4">
      <c r="A79" s="200">
        <v>71</v>
      </c>
      <c r="B79" s="257"/>
      <c r="C79" s="258" t="s">
        <v>134</v>
      </c>
      <c r="D79" s="90" t="s">
        <v>87</v>
      </c>
      <c r="E79" s="175">
        <v>50</v>
      </c>
      <c r="F79" s="85">
        <v>2</v>
      </c>
      <c r="G79" s="323"/>
      <c r="H79" s="323"/>
      <c r="I79" s="323"/>
      <c r="J79" s="124"/>
      <c r="K79" s="124"/>
      <c r="L79" s="124"/>
      <c r="M79" s="111"/>
      <c r="N79" s="124"/>
      <c r="O79" s="124"/>
      <c r="P79" s="124"/>
      <c r="Q79" s="124">
        <v>50</v>
      </c>
      <c r="R79" s="124"/>
      <c r="S79" s="94"/>
      <c r="T79" s="96"/>
      <c r="U79" s="88"/>
      <c r="V79" s="88"/>
      <c r="W79" s="88"/>
      <c r="X79" s="88"/>
      <c r="Y79" s="88"/>
      <c r="Z79" s="88"/>
      <c r="AA79" s="127"/>
      <c r="AB79" s="109"/>
      <c r="AC79" s="121"/>
      <c r="AD79" s="90"/>
      <c r="AE79" s="124"/>
      <c r="AF79" s="124"/>
      <c r="AG79" s="124"/>
      <c r="AH79" s="124"/>
      <c r="AI79" s="124"/>
      <c r="AJ79" s="124"/>
      <c r="AK79" s="125"/>
      <c r="AL79" s="119"/>
      <c r="AM79" s="121"/>
      <c r="AN79" s="124"/>
      <c r="AO79" s="124"/>
      <c r="AP79" s="124"/>
      <c r="AQ79" s="124"/>
      <c r="AR79" s="124"/>
      <c r="AS79" s="124"/>
      <c r="AT79" s="125"/>
      <c r="AU79" s="119"/>
      <c r="AV79" s="121"/>
      <c r="AW79" s="124"/>
      <c r="AX79" s="124"/>
      <c r="AY79" s="124"/>
      <c r="AZ79" s="124"/>
      <c r="BA79" s="124"/>
      <c r="BB79" s="124"/>
      <c r="BC79" s="125"/>
      <c r="BD79" s="119"/>
      <c r="BE79" s="121"/>
      <c r="BF79" s="124"/>
      <c r="BG79" s="124"/>
      <c r="BH79" s="124"/>
      <c r="BI79" s="124"/>
      <c r="BJ79" s="124"/>
      <c r="BK79" s="125"/>
      <c r="BL79" s="119"/>
      <c r="BM79" s="121"/>
      <c r="BN79" s="90"/>
      <c r="BO79" s="90"/>
      <c r="BP79" s="124"/>
      <c r="BQ79" s="124"/>
      <c r="BR79" s="124">
        <v>50</v>
      </c>
      <c r="BS79" s="125"/>
      <c r="BT79" s="119">
        <v>2</v>
      </c>
      <c r="BU79" s="305">
        <v>2</v>
      </c>
    </row>
    <row r="80" spans="1:129" x14ac:dyDescent="0.4">
      <c r="A80" s="200">
        <v>72</v>
      </c>
      <c r="B80" s="257"/>
      <c r="C80" s="258" t="s">
        <v>135</v>
      </c>
      <c r="D80" s="90" t="s">
        <v>87</v>
      </c>
      <c r="E80" s="175">
        <v>50</v>
      </c>
      <c r="F80" s="85">
        <v>2</v>
      </c>
      <c r="G80" s="323"/>
      <c r="H80" s="323"/>
      <c r="I80" s="323"/>
      <c r="J80" s="124"/>
      <c r="K80" s="124"/>
      <c r="L80" s="124"/>
      <c r="M80" s="111"/>
      <c r="N80" s="124"/>
      <c r="O80" s="124"/>
      <c r="P80" s="124"/>
      <c r="Q80" s="124">
        <v>50</v>
      </c>
      <c r="R80" s="124"/>
      <c r="S80" s="94"/>
      <c r="T80" s="96"/>
      <c r="U80" s="88"/>
      <c r="V80" s="88"/>
      <c r="W80" s="88"/>
      <c r="X80" s="88"/>
      <c r="Y80" s="88"/>
      <c r="Z80" s="88"/>
      <c r="AA80" s="127"/>
      <c r="AB80" s="109"/>
      <c r="AC80" s="121"/>
      <c r="AD80" s="90"/>
      <c r="AE80" s="124"/>
      <c r="AF80" s="124"/>
      <c r="AG80" s="124"/>
      <c r="AH80" s="124"/>
      <c r="AI80" s="124"/>
      <c r="AJ80" s="124"/>
      <c r="AK80" s="125"/>
      <c r="AL80" s="119"/>
      <c r="AM80" s="121"/>
      <c r="AN80" s="124"/>
      <c r="AO80" s="124"/>
      <c r="AP80" s="124"/>
      <c r="AQ80" s="124"/>
      <c r="AR80" s="124"/>
      <c r="AS80" s="124">
        <v>50</v>
      </c>
      <c r="AT80" s="125"/>
      <c r="AU80" s="119">
        <v>2</v>
      </c>
      <c r="AV80" s="121"/>
      <c r="AW80" s="124"/>
      <c r="AX80" s="124"/>
      <c r="AY80" s="124"/>
      <c r="AZ80" s="124"/>
      <c r="BA80" s="124"/>
      <c r="BB80" s="124"/>
      <c r="BC80" s="125"/>
      <c r="BD80" s="119"/>
      <c r="BE80" s="121"/>
      <c r="BF80" s="124"/>
      <c r="BG80" s="124"/>
      <c r="BH80" s="124"/>
      <c r="BI80" s="124"/>
      <c r="BJ80" s="124"/>
      <c r="BK80" s="125"/>
      <c r="BL80" s="119"/>
      <c r="BM80" s="121"/>
      <c r="BN80" s="90"/>
      <c r="BO80" s="90"/>
      <c r="BP80" s="124"/>
      <c r="BQ80" s="124"/>
      <c r="BR80" s="124"/>
      <c r="BS80" s="125"/>
      <c r="BT80" s="119"/>
      <c r="BU80" s="305">
        <v>2</v>
      </c>
    </row>
    <row r="81" spans="1:95" ht="21" customHeight="1" x14ac:dyDescent="0.4">
      <c r="A81" s="200">
        <v>73</v>
      </c>
      <c r="B81" s="257"/>
      <c r="C81" s="258" t="s">
        <v>164</v>
      </c>
      <c r="D81" s="90" t="s">
        <v>87</v>
      </c>
      <c r="E81" s="175">
        <v>100</v>
      </c>
      <c r="F81" s="85">
        <v>4</v>
      </c>
      <c r="G81" s="323"/>
      <c r="H81" s="323"/>
      <c r="I81" s="323"/>
      <c r="J81" s="124"/>
      <c r="K81" s="124"/>
      <c r="L81" s="124"/>
      <c r="M81" s="111"/>
      <c r="N81" s="124"/>
      <c r="O81" s="124"/>
      <c r="P81" s="124"/>
      <c r="Q81" s="124">
        <v>100</v>
      </c>
      <c r="R81" s="124"/>
      <c r="S81" s="94"/>
      <c r="T81" s="96"/>
      <c r="U81" s="88"/>
      <c r="V81" s="88"/>
      <c r="W81" s="88"/>
      <c r="X81" s="88"/>
      <c r="Y81" s="88"/>
      <c r="Z81" s="88"/>
      <c r="AA81" s="127"/>
      <c r="AB81" s="109"/>
      <c r="AC81" s="121"/>
      <c r="AD81" s="90"/>
      <c r="AE81" s="124"/>
      <c r="AF81" s="124"/>
      <c r="AG81" s="124"/>
      <c r="AH81" s="124"/>
      <c r="AI81" s="124"/>
      <c r="AJ81" s="124"/>
      <c r="AK81" s="125"/>
      <c r="AL81" s="119"/>
      <c r="AM81" s="121"/>
      <c r="AN81" s="124"/>
      <c r="AO81" s="124"/>
      <c r="AP81" s="124"/>
      <c r="AQ81" s="124"/>
      <c r="AR81" s="124"/>
      <c r="AS81" s="124">
        <v>50</v>
      </c>
      <c r="AT81" s="125"/>
      <c r="AU81" s="119">
        <v>2</v>
      </c>
      <c r="AV81" s="121"/>
      <c r="AW81" s="124"/>
      <c r="AX81" s="124"/>
      <c r="AY81" s="124"/>
      <c r="AZ81" s="124"/>
      <c r="BA81" s="124"/>
      <c r="BB81" s="124"/>
      <c r="BC81" s="125"/>
      <c r="BD81" s="119"/>
      <c r="BE81" s="121"/>
      <c r="BF81" s="124"/>
      <c r="BG81" s="124"/>
      <c r="BH81" s="124"/>
      <c r="BI81" s="124"/>
      <c r="BJ81" s="124">
        <v>50</v>
      </c>
      <c r="BK81" s="125"/>
      <c r="BL81" s="119">
        <v>2</v>
      </c>
      <c r="BM81" s="121"/>
      <c r="BN81" s="90"/>
      <c r="BO81" s="90"/>
      <c r="BP81" s="124"/>
      <c r="BQ81" s="124"/>
      <c r="BR81" s="124"/>
      <c r="BS81" s="125"/>
      <c r="BT81" s="119"/>
      <c r="BU81" s="305">
        <v>4</v>
      </c>
    </row>
    <row r="82" spans="1:95" x14ac:dyDescent="0.4">
      <c r="A82" s="200">
        <v>74</v>
      </c>
      <c r="B82" s="257"/>
      <c r="C82" s="258" t="s">
        <v>136</v>
      </c>
      <c r="D82" s="90" t="s">
        <v>87</v>
      </c>
      <c r="E82" s="175">
        <v>50</v>
      </c>
      <c r="F82" s="85">
        <v>2</v>
      </c>
      <c r="G82" s="323"/>
      <c r="H82" s="323"/>
      <c r="I82" s="323"/>
      <c r="J82" s="124"/>
      <c r="K82" s="124"/>
      <c r="L82" s="124"/>
      <c r="M82" s="111"/>
      <c r="N82" s="124"/>
      <c r="O82" s="124"/>
      <c r="P82" s="124"/>
      <c r="Q82" s="124">
        <v>50</v>
      </c>
      <c r="R82" s="124"/>
      <c r="S82" s="94"/>
      <c r="T82" s="96"/>
      <c r="U82" s="88"/>
      <c r="V82" s="88"/>
      <c r="W82" s="88"/>
      <c r="X82" s="88"/>
      <c r="Y82" s="88"/>
      <c r="Z82" s="88"/>
      <c r="AA82" s="127"/>
      <c r="AB82" s="109"/>
      <c r="AC82" s="121"/>
      <c r="AD82" s="90"/>
      <c r="AE82" s="124"/>
      <c r="AF82" s="124"/>
      <c r="AG82" s="124"/>
      <c r="AH82" s="124"/>
      <c r="AI82" s="124"/>
      <c r="AJ82" s="124"/>
      <c r="AK82" s="125"/>
      <c r="AL82" s="119"/>
      <c r="AM82" s="121"/>
      <c r="AN82" s="124"/>
      <c r="AO82" s="124"/>
      <c r="AP82" s="124"/>
      <c r="AQ82" s="124"/>
      <c r="AR82" s="124"/>
      <c r="AS82" s="124"/>
      <c r="AT82" s="125"/>
      <c r="AU82" s="119"/>
      <c r="AV82" s="121"/>
      <c r="AW82" s="124"/>
      <c r="AX82" s="124"/>
      <c r="AY82" s="124"/>
      <c r="AZ82" s="124"/>
      <c r="BA82" s="124"/>
      <c r="BB82" s="124"/>
      <c r="BC82" s="125"/>
      <c r="BD82" s="119"/>
      <c r="BE82" s="121"/>
      <c r="BF82" s="124"/>
      <c r="BG82" s="124"/>
      <c r="BH82" s="124"/>
      <c r="BI82" s="124"/>
      <c r="BJ82" s="124"/>
      <c r="BK82" s="125"/>
      <c r="BL82" s="119"/>
      <c r="BM82" s="121"/>
      <c r="BN82" s="90"/>
      <c r="BO82" s="90"/>
      <c r="BP82" s="124"/>
      <c r="BQ82" s="124"/>
      <c r="BR82" s="124">
        <v>50</v>
      </c>
      <c r="BS82" s="125"/>
      <c r="BT82" s="119">
        <v>2</v>
      </c>
      <c r="BU82" s="305">
        <v>2</v>
      </c>
    </row>
    <row r="83" spans="1:95" x14ac:dyDescent="0.4">
      <c r="A83" s="200">
        <v>75</v>
      </c>
      <c r="B83" s="257"/>
      <c r="C83" s="258" t="s">
        <v>137</v>
      </c>
      <c r="D83" s="90" t="s">
        <v>87</v>
      </c>
      <c r="E83" s="175">
        <v>50</v>
      </c>
      <c r="F83" s="85">
        <v>2</v>
      </c>
      <c r="G83" s="323"/>
      <c r="H83" s="323"/>
      <c r="I83" s="323"/>
      <c r="J83" s="124"/>
      <c r="K83" s="124"/>
      <c r="L83" s="124"/>
      <c r="M83" s="111"/>
      <c r="N83" s="124"/>
      <c r="O83" s="124"/>
      <c r="P83" s="124"/>
      <c r="Q83" s="124">
        <v>50</v>
      </c>
      <c r="R83" s="124"/>
      <c r="S83" s="94"/>
      <c r="T83" s="96"/>
      <c r="U83" s="88"/>
      <c r="V83" s="88"/>
      <c r="W83" s="88"/>
      <c r="X83" s="88"/>
      <c r="Y83" s="88"/>
      <c r="Z83" s="88"/>
      <c r="AA83" s="127"/>
      <c r="AB83" s="109"/>
      <c r="AC83" s="121"/>
      <c r="AD83" s="90"/>
      <c r="AE83" s="124"/>
      <c r="AF83" s="124"/>
      <c r="AG83" s="124"/>
      <c r="AH83" s="124"/>
      <c r="AI83" s="124"/>
      <c r="AJ83" s="124"/>
      <c r="AK83" s="125"/>
      <c r="AL83" s="119"/>
      <c r="AM83" s="121"/>
      <c r="AN83" s="124"/>
      <c r="AO83" s="124"/>
      <c r="AP83" s="124"/>
      <c r="AQ83" s="124"/>
      <c r="AR83" s="124"/>
      <c r="AS83" s="124">
        <v>50</v>
      </c>
      <c r="AT83" s="125"/>
      <c r="AU83" s="119">
        <v>2</v>
      </c>
      <c r="AV83" s="121"/>
      <c r="AW83" s="124"/>
      <c r="AX83" s="124"/>
      <c r="AY83" s="124"/>
      <c r="AZ83" s="124"/>
      <c r="BA83" s="124"/>
      <c r="BB83" s="124"/>
      <c r="BC83" s="125"/>
      <c r="BD83" s="119"/>
      <c r="BE83" s="121"/>
      <c r="BF83" s="124"/>
      <c r="BG83" s="124"/>
      <c r="BH83" s="124"/>
      <c r="BI83" s="124"/>
      <c r="BJ83" s="124"/>
      <c r="BK83" s="125"/>
      <c r="BL83" s="119"/>
      <c r="BM83" s="121"/>
      <c r="BN83" s="90"/>
      <c r="BO83" s="90"/>
      <c r="BP83" s="124"/>
      <c r="BQ83" s="124"/>
      <c r="BR83" s="124"/>
      <c r="BS83" s="125"/>
      <c r="BT83" s="119"/>
      <c r="BU83" s="305">
        <v>2</v>
      </c>
    </row>
    <row r="84" spans="1:95" x14ac:dyDescent="0.4">
      <c r="A84" s="200">
        <v>76</v>
      </c>
      <c r="B84" s="257"/>
      <c r="C84" s="258" t="s">
        <v>138</v>
      </c>
      <c r="D84" s="90" t="s">
        <v>87</v>
      </c>
      <c r="E84" s="175">
        <v>50</v>
      </c>
      <c r="F84" s="85">
        <v>2</v>
      </c>
      <c r="G84" s="323"/>
      <c r="H84" s="323"/>
      <c r="I84" s="323"/>
      <c r="J84" s="124"/>
      <c r="K84" s="124"/>
      <c r="L84" s="124"/>
      <c r="M84" s="111"/>
      <c r="N84" s="124"/>
      <c r="O84" s="124"/>
      <c r="P84" s="124"/>
      <c r="Q84" s="124">
        <v>50</v>
      </c>
      <c r="R84" s="124"/>
      <c r="S84" s="94"/>
      <c r="T84" s="96"/>
      <c r="U84" s="88"/>
      <c r="V84" s="88"/>
      <c r="W84" s="88"/>
      <c r="X84" s="88"/>
      <c r="Y84" s="88"/>
      <c r="Z84" s="88"/>
      <c r="AA84" s="127"/>
      <c r="AB84" s="109"/>
      <c r="AC84" s="121"/>
      <c r="AD84" s="90"/>
      <c r="AE84" s="124"/>
      <c r="AF84" s="124"/>
      <c r="AG84" s="124"/>
      <c r="AH84" s="124"/>
      <c r="AI84" s="124"/>
      <c r="AJ84" s="124"/>
      <c r="AK84" s="125"/>
      <c r="AL84" s="119"/>
      <c r="AM84" s="121"/>
      <c r="AN84" s="124"/>
      <c r="AO84" s="124"/>
      <c r="AP84" s="124"/>
      <c r="AQ84" s="124"/>
      <c r="AR84" s="124"/>
      <c r="AS84" s="124"/>
      <c r="AT84" s="125"/>
      <c r="AU84" s="119"/>
      <c r="AV84" s="121"/>
      <c r="AW84" s="124"/>
      <c r="AX84" s="124"/>
      <c r="AY84" s="124"/>
      <c r="AZ84" s="124"/>
      <c r="BA84" s="124"/>
      <c r="BB84" s="124"/>
      <c r="BC84" s="125"/>
      <c r="BD84" s="119"/>
      <c r="BE84" s="121"/>
      <c r="BF84" s="124"/>
      <c r="BG84" s="124"/>
      <c r="BH84" s="124"/>
      <c r="BI84" s="124"/>
      <c r="BJ84" s="124">
        <v>50</v>
      </c>
      <c r="BK84" s="125"/>
      <c r="BL84" s="119">
        <v>2</v>
      </c>
      <c r="BM84" s="121"/>
      <c r="BN84" s="90"/>
      <c r="BO84" s="90"/>
      <c r="BP84" s="124"/>
      <c r="BQ84" s="124"/>
      <c r="BR84" s="124"/>
      <c r="BS84" s="125"/>
      <c r="BT84" s="119"/>
      <c r="BU84" s="305">
        <v>2</v>
      </c>
    </row>
    <row r="85" spans="1:95" x14ac:dyDescent="0.4">
      <c r="A85" s="200">
        <v>77</v>
      </c>
      <c r="B85" s="257"/>
      <c r="C85" s="258" t="s">
        <v>139</v>
      </c>
      <c r="D85" s="90" t="s">
        <v>87</v>
      </c>
      <c r="E85" s="175">
        <v>50</v>
      </c>
      <c r="F85" s="85">
        <v>2</v>
      </c>
      <c r="G85" s="323"/>
      <c r="H85" s="323"/>
      <c r="I85" s="323"/>
      <c r="J85" s="124"/>
      <c r="K85" s="124"/>
      <c r="L85" s="124"/>
      <c r="M85" s="111"/>
      <c r="N85" s="124"/>
      <c r="O85" s="124"/>
      <c r="P85" s="124"/>
      <c r="Q85" s="124">
        <v>50</v>
      </c>
      <c r="R85" s="124"/>
      <c r="S85" s="94"/>
      <c r="T85" s="96"/>
      <c r="U85" s="88"/>
      <c r="V85" s="88"/>
      <c r="W85" s="88"/>
      <c r="X85" s="88"/>
      <c r="Y85" s="88"/>
      <c r="Z85" s="88"/>
      <c r="AA85" s="127"/>
      <c r="AB85" s="109"/>
      <c r="AC85" s="121"/>
      <c r="AD85" s="90"/>
      <c r="AE85" s="124"/>
      <c r="AF85" s="124"/>
      <c r="AG85" s="124"/>
      <c r="AH85" s="124"/>
      <c r="AI85" s="124"/>
      <c r="AJ85" s="124"/>
      <c r="AK85" s="125"/>
      <c r="AL85" s="119"/>
      <c r="AM85" s="121"/>
      <c r="AN85" s="124"/>
      <c r="AO85" s="124"/>
      <c r="AP85" s="124"/>
      <c r="AQ85" s="124"/>
      <c r="AR85" s="124"/>
      <c r="AS85" s="124"/>
      <c r="AT85" s="125"/>
      <c r="AU85" s="119"/>
      <c r="AV85" s="121"/>
      <c r="AW85" s="124"/>
      <c r="AX85" s="124"/>
      <c r="AY85" s="124"/>
      <c r="AZ85" s="124"/>
      <c r="BA85" s="124"/>
      <c r="BB85" s="124"/>
      <c r="BC85" s="125"/>
      <c r="BD85" s="119"/>
      <c r="BE85" s="121"/>
      <c r="BF85" s="124"/>
      <c r="BG85" s="124"/>
      <c r="BH85" s="124"/>
      <c r="BI85" s="124"/>
      <c r="BJ85" s="124">
        <v>50</v>
      </c>
      <c r="BK85" s="125"/>
      <c r="BL85" s="119">
        <v>2</v>
      </c>
      <c r="BM85" s="121"/>
      <c r="BN85" s="90"/>
      <c r="BO85" s="90"/>
      <c r="BP85" s="124"/>
      <c r="BQ85" s="124"/>
      <c r="BR85" s="124"/>
      <c r="BS85" s="125"/>
      <c r="BT85" s="119"/>
      <c r="BU85" s="305">
        <v>2</v>
      </c>
    </row>
    <row r="86" spans="1:95" ht="15" thickBot="1" x14ac:dyDescent="0.45">
      <c r="A86" s="200">
        <v>78</v>
      </c>
      <c r="B86" s="257"/>
      <c r="C86" s="259"/>
      <c r="D86" s="260"/>
      <c r="E86" s="175"/>
      <c r="F86" s="261"/>
      <c r="G86" s="327"/>
      <c r="H86" s="327"/>
      <c r="I86" s="327"/>
      <c r="J86" s="124"/>
      <c r="K86" s="124"/>
      <c r="L86" s="124"/>
      <c r="M86" s="111"/>
      <c r="N86" s="124"/>
      <c r="O86" s="124"/>
      <c r="P86" s="124"/>
      <c r="Q86" s="124"/>
      <c r="R86" s="124"/>
      <c r="S86" s="94"/>
      <c r="T86" s="96"/>
      <c r="U86" s="88"/>
      <c r="V86" s="88"/>
      <c r="W86" s="88"/>
      <c r="X86" s="88"/>
      <c r="Y86" s="88"/>
      <c r="Z86" s="88"/>
      <c r="AA86" s="127"/>
      <c r="AB86" s="109"/>
      <c r="AC86" s="121"/>
      <c r="AD86" s="90"/>
      <c r="AE86" s="124"/>
      <c r="AF86" s="124"/>
      <c r="AG86" s="124"/>
      <c r="AH86" s="124"/>
      <c r="AI86" s="124"/>
      <c r="AJ86" s="124"/>
      <c r="AK86" s="125"/>
      <c r="AL86" s="119"/>
      <c r="AM86" s="121"/>
      <c r="AN86" s="124"/>
      <c r="AO86" s="124"/>
      <c r="AP86" s="124"/>
      <c r="AQ86" s="124"/>
      <c r="AR86" s="124"/>
      <c r="AS86" s="124"/>
      <c r="AT86" s="125"/>
      <c r="AU86" s="119"/>
      <c r="AV86" s="121"/>
      <c r="AW86" s="124"/>
      <c r="AX86" s="124"/>
      <c r="AY86" s="124"/>
      <c r="AZ86" s="124"/>
      <c r="BA86" s="124"/>
      <c r="BB86" s="124"/>
      <c r="BC86" s="125"/>
      <c r="BD86" s="119"/>
      <c r="BE86" s="121"/>
      <c r="BF86" s="124"/>
      <c r="BG86" s="124"/>
      <c r="BH86" s="124"/>
      <c r="BI86" s="124"/>
      <c r="BJ86" s="124"/>
      <c r="BK86" s="125"/>
      <c r="BL86" s="119"/>
      <c r="BM86" s="121"/>
      <c r="BN86" s="90"/>
      <c r="BO86" s="90"/>
      <c r="BP86" s="124"/>
      <c r="BQ86" s="124"/>
      <c r="BR86" s="124"/>
      <c r="BS86" s="125"/>
      <c r="BT86" s="119"/>
      <c r="BU86" s="305"/>
    </row>
    <row r="87" spans="1:95" ht="15.45" thickTop="1" thickBot="1" x14ac:dyDescent="0.45">
      <c r="A87" s="200">
        <v>79</v>
      </c>
      <c r="B87" s="262" t="s">
        <v>4</v>
      </c>
      <c r="C87" s="204" t="s">
        <v>80</v>
      </c>
      <c r="D87" s="263"/>
      <c r="E87" s="264">
        <f>SUM(E75:E86)</f>
        <v>960</v>
      </c>
      <c r="F87" s="265">
        <f>SUM(F75:F86)</f>
        <v>36</v>
      </c>
      <c r="G87" s="330" t="s">
        <v>154</v>
      </c>
      <c r="H87" s="330" t="s">
        <v>154</v>
      </c>
      <c r="I87" s="330" t="s">
        <v>154</v>
      </c>
      <c r="J87" s="266">
        <f t="shared" ref="J87:R87" si="20">SUM(J75:J86)</f>
        <v>0</v>
      </c>
      <c r="K87" s="266">
        <f t="shared" si="20"/>
        <v>0</v>
      </c>
      <c r="L87" s="266">
        <f t="shared" si="20"/>
        <v>0</v>
      </c>
      <c r="M87" s="266">
        <f t="shared" si="20"/>
        <v>0</v>
      </c>
      <c r="N87" s="266">
        <f t="shared" si="20"/>
        <v>0</v>
      </c>
      <c r="O87" s="266">
        <f t="shared" si="20"/>
        <v>0</v>
      </c>
      <c r="P87" s="266">
        <f>SUM(P75:P86)</f>
        <v>0</v>
      </c>
      <c r="Q87" s="266">
        <f t="shared" si="20"/>
        <v>960</v>
      </c>
      <c r="R87" s="266">
        <f t="shared" si="20"/>
        <v>0</v>
      </c>
      <c r="S87" s="204">
        <f t="shared" ref="S87:BT87" si="21">SUM(S75:S86)</f>
        <v>0</v>
      </c>
      <c r="T87" s="204">
        <f t="shared" si="21"/>
        <v>0</v>
      </c>
      <c r="U87" s="204">
        <f t="shared" si="21"/>
        <v>0</v>
      </c>
      <c r="V87" s="204">
        <f t="shared" si="21"/>
        <v>0</v>
      </c>
      <c r="W87" s="204">
        <f t="shared" si="21"/>
        <v>0</v>
      </c>
      <c r="X87" s="204">
        <f t="shared" si="21"/>
        <v>0</v>
      </c>
      <c r="Y87" s="204">
        <f>SUM(Y75:Y86)</f>
        <v>0</v>
      </c>
      <c r="Z87" s="204">
        <f t="shared" si="21"/>
        <v>0</v>
      </c>
      <c r="AA87" s="204">
        <f t="shared" si="21"/>
        <v>0</v>
      </c>
      <c r="AB87" s="267">
        <f t="shared" si="21"/>
        <v>0</v>
      </c>
      <c r="AC87" s="204">
        <f t="shared" si="21"/>
        <v>0</v>
      </c>
      <c r="AD87" s="204">
        <f t="shared" si="21"/>
        <v>0</v>
      </c>
      <c r="AE87" s="204">
        <f t="shared" si="21"/>
        <v>0</v>
      </c>
      <c r="AF87" s="204">
        <f t="shared" si="21"/>
        <v>0</v>
      </c>
      <c r="AG87" s="204">
        <f t="shared" si="21"/>
        <v>0</v>
      </c>
      <c r="AH87" s="204">
        <f t="shared" si="21"/>
        <v>0</v>
      </c>
      <c r="AI87" s="204">
        <f>SUM(AI75:AI86)</f>
        <v>0</v>
      </c>
      <c r="AJ87" s="204">
        <f t="shared" si="21"/>
        <v>250</v>
      </c>
      <c r="AK87" s="204">
        <f t="shared" si="21"/>
        <v>0</v>
      </c>
      <c r="AL87" s="267">
        <f t="shared" si="21"/>
        <v>9</v>
      </c>
      <c r="AM87" s="204">
        <f t="shared" si="21"/>
        <v>0</v>
      </c>
      <c r="AN87" s="204">
        <f t="shared" si="21"/>
        <v>0</v>
      </c>
      <c r="AO87" s="204">
        <f t="shared" si="21"/>
        <v>0</v>
      </c>
      <c r="AP87" s="204">
        <f t="shared" si="21"/>
        <v>0</v>
      </c>
      <c r="AQ87" s="204">
        <f t="shared" si="21"/>
        <v>0</v>
      </c>
      <c r="AR87" s="204">
        <f>SUM(AR75:AR86)</f>
        <v>0</v>
      </c>
      <c r="AS87" s="204">
        <f t="shared" si="21"/>
        <v>150</v>
      </c>
      <c r="AT87" s="204">
        <f t="shared" si="21"/>
        <v>0</v>
      </c>
      <c r="AU87" s="267">
        <f t="shared" si="21"/>
        <v>6</v>
      </c>
      <c r="AV87" s="204">
        <f t="shared" si="21"/>
        <v>0</v>
      </c>
      <c r="AW87" s="204">
        <f t="shared" si="21"/>
        <v>0</v>
      </c>
      <c r="AX87" s="204">
        <f t="shared" si="21"/>
        <v>0</v>
      </c>
      <c r="AY87" s="204">
        <f t="shared" si="21"/>
        <v>0</v>
      </c>
      <c r="AZ87" s="204">
        <f t="shared" si="21"/>
        <v>0</v>
      </c>
      <c r="BA87" s="204">
        <f>SUM(BA75:BA86)</f>
        <v>0</v>
      </c>
      <c r="BB87" s="204">
        <f t="shared" si="21"/>
        <v>310</v>
      </c>
      <c r="BC87" s="204">
        <f t="shared" si="21"/>
        <v>0</v>
      </c>
      <c r="BD87" s="267">
        <f t="shared" si="21"/>
        <v>11</v>
      </c>
      <c r="BE87" s="204">
        <f t="shared" si="21"/>
        <v>0</v>
      </c>
      <c r="BF87" s="204">
        <f t="shared" si="21"/>
        <v>0</v>
      </c>
      <c r="BG87" s="204">
        <f t="shared" si="21"/>
        <v>0</v>
      </c>
      <c r="BH87" s="204">
        <f t="shared" si="21"/>
        <v>0</v>
      </c>
      <c r="BI87" s="204">
        <f t="shared" si="21"/>
        <v>0</v>
      </c>
      <c r="BJ87" s="204">
        <f t="shared" si="21"/>
        <v>150</v>
      </c>
      <c r="BK87" s="204">
        <f t="shared" si="21"/>
        <v>0</v>
      </c>
      <c r="BL87" s="267">
        <f t="shared" si="21"/>
        <v>6</v>
      </c>
      <c r="BM87" s="204">
        <f t="shared" si="21"/>
        <v>0</v>
      </c>
      <c r="BN87" s="204">
        <f t="shared" si="21"/>
        <v>0</v>
      </c>
      <c r="BO87" s="204">
        <f t="shared" si="21"/>
        <v>0</v>
      </c>
      <c r="BP87" s="204">
        <f t="shared" si="21"/>
        <v>0</v>
      </c>
      <c r="BQ87" s="204">
        <f t="shared" si="21"/>
        <v>0</v>
      </c>
      <c r="BR87" s="204">
        <f t="shared" si="21"/>
        <v>100</v>
      </c>
      <c r="BS87" s="204">
        <f t="shared" si="21"/>
        <v>0</v>
      </c>
      <c r="BT87" s="204">
        <f t="shared" si="21"/>
        <v>4</v>
      </c>
      <c r="BU87" s="305"/>
    </row>
    <row r="88" spans="1:95" s="84" customFormat="1" ht="36" customHeight="1" thickTop="1" thickBot="1" x14ac:dyDescent="0.45">
      <c r="A88" s="200">
        <v>80</v>
      </c>
      <c r="B88" s="268" t="s">
        <v>77</v>
      </c>
      <c r="C88" s="269"/>
      <c r="D88" s="345" t="s">
        <v>109</v>
      </c>
      <c r="E88" s="346"/>
      <c r="F88" s="346"/>
      <c r="G88" s="346"/>
      <c r="H88" s="346"/>
      <c r="I88" s="346"/>
      <c r="J88" s="346"/>
      <c r="K88" s="346"/>
      <c r="L88" s="346"/>
      <c r="M88" s="346"/>
      <c r="N88" s="346"/>
      <c r="O88" s="346"/>
      <c r="P88" s="346"/>
      <c r="Q88" s="346"/>
      <c r="R88" s="347"/>
      <c r="S88" s="345" t="s">
        <v>103</v>
      </c>
      <c r="T88" s="346"/>
      <c r="U88" s="346"/>
      <c r="V88" s="346"/>
      <c r="W88" s="346"/>
      <c r="X88" s="346"/>
      <c r="Y88" s="346"/>
      <c r="Z88" s="346"/>
      <c r="AA88" s="346"/>
      <c r="AB88" s="347"/>
      <c r="AC88" s="345" t="s">
        <v>104</v>
      </c>
      <c r="AD88" s="346"/>
      <c r="AE88" s="346"/>
      <c r="AF88" s="346"/>
      <c r="AG88" s="346"/>
      <c r="AH88" s="346"/>
      <c r="AI88" s="346"/>
      <c r="AJ88" s="346"/>
      <c r="AK88" s="346"/>
      <c r="AL88" s="347"/>
      <c r="AM88" s="345" t="s">
        <v>105</v>
      </c>
      <c r="AN88" s="346"/>
      <c r="AO88" s="346"/>
      <c r="AP88" s="346"/>
      <c r="AQ88" s="346"/>
      <c r="AR88" s="346"/>
      <c r="AS88" s="346"/>
      <c r="AT88" s="346"/>
      <c r="AU88" s="346"/>
      <c r="AV88" s="345" t="s">
        <v>106</v>
      </c>
      <c r="AW88" s="346"/>
      <c r="AX88" s="346"/>
      <c r="AY88" s="346"/>
      <c r="AZ88" s="346"/>
      <c r="BA88" s="346"/>
      <c r="BB88" s="346"/>
      <c r="BC88" s="346"/>
      <c r="BD88" s="347"/>
      <c r="BE88" s="345" t="s">
        <v>107</v>
      </c>
      <c r="BF88" s="346"/>
      <c r="BG88" s="346"/>
      <c r="BH88" s="346"/>
      <c r="BI88" s="346"/>
      <c r="BJ88" s="346"/>
      <c r="BK88" s="346"/>
      <c r="BL88" s="347"/>
      <c r="BM88" s="345" t="s">
        <v>108</v>
      </c>
      <c r="BN88" s="346"/>
      <c r="BO88" s="346"/>
      <c r="BP88" s="346"/>
      <c r="BQ88" s="346"/>
      <c r="BR88" s="346"/>
      <c r="BS88" s="346"/>
      <c r="BT88" s="347"/>
      <c r="BU88" s="125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</row>
    <row r="89" spans="1:95" ht="29.15" x14ac:dyDescent="0.4">
      <c r="A89" s="200">
        <v>81</v>
      </c>
      <c r="B89" s="241"/>
      <c r="C89" s="270" t="s">
        <v>95</v>
      </c>
      <c r="D89" s="92" t="s">
        <v>87</v>
      </c>
      <c r="E89" s="174">
        <v>30</v>
      </c>
      <c r="F89" s="89">
        <v>0</v>
      </c>
      <c r="G89" s="322"/>
      <c r="H89" s="322"/>
      <c r="I89" s="322"/>
      <c r="J89" s="120"/>
      <c r="K89" s="120"/>
      <c r="L89" s="120"/>
      <c r="M89" s="120"/>
      <c r="N89" s="120"/>
      <c r="O89" s="120">
        <v>30</v>
      </c>
      <c r="P89" s="120"/>
      <c r="Q89" s="120"/>
      <c r="R89" s="170"/>
      <c r="S89" s="126"/>
      <c r="T89" s="92"/>
      <c r="U89" s="120"/>
      <c r="V89" s="120"/>
      <c r="W89" s="120"/>
      <c r="X89" s="120">
        <v>30</v>
      </c>
      <c r="Y89" s="120"/>
      <c r="Z89" s="120"/>
      <c r="AA89" s="122"/>
      <c r="AB89" s="123">
        <v>0</v>
      </c>
      <c r="AC89" s="126"/>
      <c r="AD89" s="92"/>
      <c r="AE89" s="120"/>
      <c r="AF89" s="120"/>
      <c r="AG89" s="120"/>
      <c r="AH89" s="120"/>
      <c r="AI89" s="120"/>
      <c r="AJ89" s="120"/>
      <c r="AK89" s="122"/>
      <c r="AL89" s="123"/>
      <c r="AM89" s="126"/>
      <c r="AN89" s="120"/>
      <c r="AO89" s="120"/>
      <c r="AP89" s="120"/>
      <c r="AQ89" s="120"/>
      <c r="AR89" s="120"/>
      <c r="AS89" s="120"/>
      <c r="AT89" s="122"/>
      <c r="AU89" s="123"/>
      <c r="AV89" s="126"/>
      <c r="AW89" s="120"/>
      <c r="AX89" s="120"/>
      <c r="AY89" s="120"/>
      <c r="AZ89" s="120"/>
      <c r="BA89" s="120"/>
      <c r="BB89" s="120"/>
      <c r="BC89" s="122"/>
      <c r="BD89" s="123"/>
      <c r="BE89" s="126"/>
      <c r="BF89" s="120"/>
      <c r="BG89" s="120"/>
      <c r="BH89" s="120"/>
      <c r="BI89" s="120"/>
      <c r="BJ89" s="120"/>
      <c r="BK89" s="122"/>
      <c r="BL89" s="123"/>
      <c r="BM89" s="126"/>
      <c r="BN89" s="92"/>
      <c r="BO89" s="92"/>
      <c r="BP89" s="120"/>
      <c r="BQ89" s="120"/>
      <c r="BR89" s="120"/>
      <c r="BS89" s="122"/>
      <c r="BT89" s="123"/>
      <c r="BU89" s="305"/>
    </row>
    <row r="90" spans="1:95" ht="29.15" x14ac:dyDescent="0.4">
      <c r="A90" s="200">
        <v>82</v>
      </c>
      <c r="B90" s="257"/>
      <c r="C90" s="258" t="s">
        <v>141</v>
      </c>
      <c r="D90" s="90" t="s">
        <v>87</v>
      </c>
      <c r="E90" s="175">
        <v>15</v>
      </c>
      <c r="F90" s="85">
        <v>1</v>
      </c>
      <c r="G90" s="323"/>
      <c r="H90" s="323"/>
      <c r="I90" s="323"/>
      <c r="J90" s="124">
        <v>10</v>
      </c>
      <c r="K90" s="124"/>
      <c r="L90" s="124"/>
      <c r="M90" s="111">
        <v>5</v>
      </c>
      <c r="N90" s="124"/>
      <c r="O90" s="124"/>
      <c r="P90" s="124"/>
      <c r="Q90" s="124"/>
      <c r="R90" s="124"/>
      <c r="S90" s="121"/>
      <c r="T90" s="90"/>
      <c r="U90" s="124"/>
      <c r="V90" s="124"/>
      <c r="W90" s="124"/>
      <c r="X90" s="124"/>
      <c r="Y90" s="124"/>
      <c r="Z90" s="124"/>
      <c r="AA90" s="125"/>
      <c r="AB90" s="119"/>
      <c r="AC90" s="121"/>
      <c r="AD90" s="90"/>
      <c r="AE90" s="124"/>
      <c r="AF90" s="124"/>
      <c r="AG90" s="124"/>
      <c r="AH90" s="124"/>
      <c r="AI90" s="124"/>
      <c r="AJ90" s="124"/>
      <c r="AK90" s="125"/>
      <c r="AL90" s="119"/>
      <c r="AM90" s="121"/>
      <c r="AN90" s="124"/>
      <c r="AO90" s="124"/>
      <c r="AP90" s="124"/>
      <c r="AQ90" s="124"/>
      <c r="AR90" s="124"/>
      <c r="AS90" s="124"/>
      <c r="AT90" s="125"/>
      <c r="AU90" s="119"/>
      <c r="AV90" s="121"/>
      <c r="AW90" s="124"/>
      <c r="AX90" s="124"/>
      <c r="AY90" s="124"/>
      <c r="AZ90" s="124"/>
      <c r="BA90" s="124"/>
      <c r="BB90" s="124"/>
      <c r="BC90" s="125"/>
      <c r="BD90" s="119"/>
      <c r="BE90" s="121"/>
      <c r="BF90" s="124"/>
      <c r="BG90" s="124"/>
      <c r="BH90" s="124"/>
      <c r="BI90" s="124"/>
      <c r="BJ90" s="124"/>
      <c r="BK90" s="125"/>
      <c r="BL90" s="119"/>
      <c r="BM90" s="121">
        <v>10</v>
      </c>
      <c r="BN90" s="90"/>
      <c r="BO90" s="90"/>
      <c r="BP90" s="124">
        <v>5</v>
      </c>
      <c r="BQ90" s="124"/>
      <c r="BR90" s="124"/>
      <c r="BS90" s="125"/>
      <c r="BT90" s="119">
        <v>1</v>
      </c>
      <c r="BU90" s="305">
        <v>1</v>
      </c>
    </row>
    <row r="91" spans="1:95" x14ac:dyDescent="0.4">
      <c r="A91" s="200">
        <v>83</v>
      </c>
      <c r="B91" s="257"/>
      <c r="C91" s="271" t="s">
        <v>78</v>
      </c>
      <c r="D91" s="121" t="s">
        <v>86</v>
      </c>
      <c r="E91" s="175">
        <v>45</v>
      </c>
      <c r="F91" s="85">
        <v>2</v>
      </c>
      <c r="G91" s="323"/>
      <c r="H91" s="323"/>
      <c r="I91" s="323"/>
      <c r="J91" s="124">
        <v>15</v>
      </c>
      <c r="K91" s="124"/>
      <c r="L91" s="124"/>
      <c r="M91" s="111">
        <v>30</v>
      </c>
      <c r="N91" s="124"/>
      <c r="O91" s="124"/>
      <c r="P91" s="124"/>
      <c r="Q91" s="124"/>
      <c r="R91" s="124"/>
      <c r="S91" s="121"/>
      <c r="T91" s="90"/>
      <c r="U91" s="124"/>
      <c r="V91" s="124"/>
      <c r="W91" s="124"/>
      <c r="X91" s="124"/>
      <c r="Y91" s="124"/>
      <c r="Z91" s="124"/>
      <c r="AA91" s="125"/>
      <c r="AB91" s="119"/>
      <c r="AC91" s="121">
        <v>15</v>
      </c>
      <c r="AD91" s="90"/>
      <c r="AE91" s="124"/>
      <c r="AF91" s="124">
        <v>30</v>
      </c>
      <c r="AG91" s="124"/>
      <c r="AH91" s="124"/>
      <c r="AI91" s="124"/>
      <c r="AJ91" s="124"/>
      <c r="AK91" s="125"/>
      <c r="AL91" s="119">
        <v>2</v>
      </c>
      <c r="AM91" s="121"/>
      <c r="AN91" s="124"/>
      <c r="AO91" s="124"/>
      <c r="AP91" s="124"/>
      <c r="AQ91" s="124"/>
      <c r="AR91" s="124"/>
      <c r="AS91" s="124"/>
      <c r="AT91" s="125"/>
      <c r="AU91" s="119"/>
      <c r="AV91" s="121"/>
      <c r="AW91" s="124"/>
      <c r="AX91" s="124"/>
      <c r="AY91" s="124"/>
      <c r="AZ91" s="124"/>
      <c r="BA91" s="124"/>
      <c r="BB91" s="124"/>
      <c r="BC91" s="125"/>
      <c r="BD91" s="119"/>
      <c r="BE91" s="121"/>
      <c r="BF91" s="124"/>
      <c r="BG91" s="124"/>
      <c r="BH91" s="124"/>
      <c r="BI91" s="124"/>
      <c r="BJ91" s="124"/>
      <c r="BK91" s="125"/>
      <c r="BL91" s="119"/>
      <c r="BM91" s="121"/>
      <c r="BN91" s="90"/>
      <c r="BO91" s="90"/>
      <c r="BP91" s="124"/>
      <c r="BQ91" s="124"/>
      <c r="BR91" s="124"/>
      <c r="BS91" s="125"/>
      <c r="BT91" s="119"/>
      <c r="BU91" s="305">
        <v>2</v>
      </c>
    </row>
    <row r="92" spans="1:95" ht="29.15" x14ac:dyDescent="0.4">
      <c r="A92" s="200">
        <v>84</v>
      </c>
      <c r="B92" s="257"/>
      <c r="C92" s="272" t="s">
        <v>127</v>
      </c>
      <c r="D92" s="90" t="s">
        <v>87</v>
      </c>
      <c r="E92" s="175">
        <v>30</v>
      </c>
      <c r="F92" s="85">
        <v>2</v>
      </c>
      <c r="G92" s="323"/>
      <c r="H92" s="323"/>
      <c r="I92" s="323"/>
      <c r="J92" s="124"/>
      <c r="K92" s="124">
        <v>30</v>
      </c>
      <c r="L92" s="124"/>
      <c r="M92" s="111"/>
      <c r="N92" s="124"/>
      <c r="O92" s="124"/>
      <c r="P92" s="124"/>
      <c r="Q92" s="124"/>
      <c r="R92" s="124"/>
      <c r="S92" s="121"/>
      <c r="T92" s="90"/>
      <c r="U92" s="124"/>
      <c r="V92" s="124"/>
      <c r="W92" s="124"/>
      <c r="X92" s="124"/>
      <c r="Y92" s="124"/>
      <c r="Z92" s="124"/>
      <c r="AA92" s="125"/>
      <c r="AB92" s="119"/>
      <c r="AC92" s="121"/>
      <c r="AD92" s="90">
        <v>30</v>
      </c>
      <c r="AE92" s="124"/>
      <c r="AF92" s="124"/>
      <c r="AG92" s="124"/>
      <c r="AH92" s="124"/>
      <c r="AI92" s="124"/>
      <c r="AJ92" s="124"/>
      <c r="AK92" s="125"/>
      <c r="AL92" s="119">
        <v>2</v>
      </c>
      <c r="AM92" s="121"/>
      <c r="AN92" s="124"/>
      <c r="AO92" s="124"/>
      <c r="AP92" s="124"/>
      <c r="AQ92" s="124"/>
      <c r="AR92" s="124"/>
      <c r="AS92" s="124"/>
      <c r="AT92" s="125"/>
      <c r="AU92" s="119"/>
      <c r="AV92" s="121"/>
      <c r="AW92" s="124"/>
      <c r="AX92" s="124"/>
      <c r="AY92" s="124"/>
      <c r="AZ92" s="124"/>
      <c r="BA92" s="124"/>
      <c r="BB92" s="124"/>
      <c r="BC92" s="125"/>
      <c r="BD92" s="119"/>
      <c r="BE92" s="121"/>
      <c r="BF92" s="124"/>
      <c r="BG92" s="124"/>
      <c r="BH92" s="124"/>
      <c r="BI92" s="124"/>
      <c r="BJ92" s="124"/>
      <c r="BK92" s="125"/>
      <c r="BL92" s="119"/>
      <c r="BM92" s="121"/>
      <c r="BN92" s="90"/>
      <c r="BO92" s="90"/>
      <c r="BP92" s="124"/>
      <c r="BQ92" s="124"/>
      <c r="BR92" s="124"/>
      <c r="BS92" s="125"/>
      <c r="BT92" s="119"/>
      <c r="BU92" s="305">
        <v>2</v>
      </c>
    </row>
    <row r="93" spans="1:95" ht="43.75" x14ac:dyDescent="0.4">
      <c r="A93" s="200">
        <v>85</v>
      </c>
      <c r="B93" s="257"/>
      <c r="C93" s="258" t="s">
        <v>129</v>
      </c>
      <c r="D93" s="90" t="s">
        <v>87</v>
      </c>
      <c r="E93" s="175">
        <v>15</v>
      </c>
      <c r="F93" s="85">
        <v>1</v>
      </c>
      <c r="G93" s="323" t="s">
        <v>157</v>
      </c>
      <c r="H93" s="323">
        <v>15</v>
      </c>
      <c r="I93" s="323">
        <v>1</v>
      </c>
      <c r="J93" s="124"/>
      <c r="K93" s="124">
        <v>15</v>
      </c>
      <c r="L93" s="124"/>
      <c r="M93" s="124"/>
      <c r="N93" s="124"/>
      <c r="O93" s="124"/>
      <c r="P93" s="124"/>
      <c r="Q93" s="124"/>
      <c r="R93" s="124"/>
      <c r="S93" s="121"/>
      <c r="T93" s="90"/>
      <c r="U93" s="124"/>
      <c r="V93" s="124"/>
      <c r="W93" s="124"/>
      <c r="X93" s="124"/>
      <c r="Y93" s="124"/>
      <c r="Z93" s="124"/>
      <c r="AA93" s="125"/>
      <c r="AB93" s="119"/>
      <c r="AC93" s="121"/>
      <c r="AD93" s="90"/>
      <c r="AE93" s="124"/>
      <c r="AF93" s="124"/>
      <c r="AG93" s="124"/>
      <c r="AH93" s="124"/>
      <c r="AI93" s="124"/>
      <c r="AJ93" s="124"/>
      <c r="AK93" s="125"/>
      <c r="AL93" s="119"/>
      <c r="AM93" s="121"/>
      <c r="AN93" s="124"/>
      <c r="AO93" s="124"/>
      <c r="AP93" s="124"/>
      <c r="AQ93" s="124"/>
      <c r="AR93" s="124"/>
      <c r="AS93" s="124"/>
      <c r="AT93" s="125"/>
      <c r="AU93" s="119"/>
      <c r="AV93" s="121"/>
      <c r="AW93" s="124"/>
      <c r="AX93" s="124"/>
      <c r="AY93" s="124"/>
      <c r="AZ93" s="124"/>
      <c r="BA93" s="124"/>
      <c r="BB93" s="124"/>
      <c r="BC93" s="125"/>
      <c r="BD93" s="119"/>
      <c r="BE93" s="121"/>
      <c r="BF93" s="124"/>
      <c r="BG93" s="124"/>
      <c r="BH93" s="124"/>
      <c r="BI93" s="124"/>
      <c r="BJ93" s="124"/>
      <c r="BK93" s="125"/>
      <c r="BL93" s="119"/>
      <c r="BM93" s="121"/>
      <c r="BN93" s="90">
        <v>15</v>
      </c>
      <c r="BO93" s="90"/>
      <c r="BP93" s="124"/>
      <c r="BQ93" s="124"/>
      <c r="BR93" s="124"/>
      <c r="BS93" s="125"/>
      <c r="BT93" s="119">
        <v>1</v>
      </c>
      <c r="BU93" s="305">
        <v>1</v>
      </c>
    </row>
    <row r="94" spans="1:95" x14ac:dyDescent="0.4">
      <c r="A94" s="200">
        <v>86</v>
      </c>
      <c r="B94" s="257"/>
      <c r="C94" s="258" t="s">
        <v>118</v>
      </c>
      <c r="D94" s="90" t="s">
        <v>120</v>
      </c>
      <c r="E94" s="175">
        <v>90</v>
      </c>
      <c r="F94" s="85">
        <v>4</v>
      </c>
      <c r="G94" s="323"/>
      <c r="H94" s="323"/>
      <c r="I94" s="323"/>
      <c r="J94" s="124"/>
      <c r="K94" s="124"/>
      <c r="L94" s="124"/>
      <c r="M94" s="111"/>
      <c r="N94" s="124"/>
      <c r="O94" s="124"/>
      <c r="P94" s="124"/>
      <c r="Q94" s="124"/>
      <c r="R94" s="124">
        <v>90</v>
      </c>
      <c r="S94" s="121"/>
      <c r="T94" s="90"/>
      <c r="U94" s="124"/>
      <c r="V94" s="124"/>
      <c r="W94" s="124"/>
      <c r="X94" s="124"/>
      <c r="Y94" s="124"/>
      <c r="Z94" s="124"/>
      <c r="AA94" s="125"/>
      <c r="AB94" s="119"/>
      <c r="AC94" s="121"/>
      <c r="AD94" s="90"/>
      <c r="AE94" s="124"/>
      <c r="AF94" s="124"/>
      <c r="AG94" s="124"/>
      <c r="AH94" s="124"/>
      <c r="AI94" s="124"/>
      <c r="AJ94" s="124"/>
      <c r="AK94" s="125"/>
      <c r="AL94" s="119"/>
      <c r="AM94" s="121"/>
      <c r="AN94" s="124"/>
      <c r="AO94" s="124"/>
      <c r="AP94" s="124"/>
      <c r="AQ94" s="124"/>
      <c r="AR94" s="124"/>
      <c r="AS94" s="124"/>
      <c r="AT94" s="125"/>
      <c r="AU94" s="119"/>
      <c r="AV94" s="121"/>
      <c r="AW94" s="124"/>
      <c r="AX94" s="124"/>
      <c r="AY94" s="124"/>
      <c r="AZ94" s="124"/>
      <c r="BA94" s="124"/>
      <c r="BB94" s="124"/>
      <c r="BC94" s="125">
        <v>30</v>
      </c>
      <c r="BD94" s="119">
        <v>1</v>
      </c>
      <c r="BE94" s="121"/>
      <c r="BF94" s="124"/>
      <c r="BG94" s="124"/>
      <c r="BH94" s="124"/>
      <c r="BI94" s="124"/>
      <c r="BJ94" s="124"/>
      <c r="BK94" s="125">
        <v>30</v>
      </c>
      <c r="BL94" s="119">
        <v>1</v>
      </c>
      <c r="BM94" s="121"/>
      <c r="BN94" s="90"/>
      <c r="BO94" s="90"/>
      <c r="BP94" s="124"/>
      <c r="BQ94" s="124"/>
      <c r="BR94" s="124"/>
      <c r="BS94" s="125">
        <v>30</v>
      </c>
      <c r="BT94" s="119">
        <v>2</v>
      </c>
      <c r="BU94" s="305"/>
    </row>
    <row r="95" spans="1:95" ht="13.5" customHeight="1" x14ac:dyDescent="0.4">
      <c r="A95" s="200">
        <v>87</v>
      </c>
      <c r="B95" s="257"/>
      <c r="C95" s="258" t="s">
        <v>94</v>
      </c>
      <c r="D95" s="90" t="s">
        <v>87</v>
      </c>
      <c r="E95" s="175">
        <v>30</v>
      </c>
      <c r="F95" s="85">
        <v>0</v>
      </c>
      <c r="G95" s="323"/>
      <c r="H95" s="323"/>
      <c r="I95" s="323"/>
      <c r="J95" s="124"/>
      <c r="K95" s="124"/>
      <c r="L95" s="124"/>
      <c r="M95" s="111"/>
      <c r="N95" s="124"/>
      <c r="O95" s="124">
        <v>30</v>
      </c>
      <c r="P95" s="124"/>
      <c r="Q95" s="124"/>
      <c r="R95" s="124"/>
      <c r="S95" s="121"/>
      <c r="T95" s="90"/>
      <c r="U95" s="124"/>
      <c r="V95" s="124"/>
      <c r="W95" s="124"/>
      <c r="X95" s="124"/>
      <c r="Y95" s="124"/>
      <c r="Z95" s="124"/>
      <c r="AA95" s="125"/>
      <c r="AB95" s="119"/>
      <c r="AC95" s="121"/>
      <c r="AD95" s="90"/>
      <c r="AE95" s="124"/>
      <c r="AF95" s="124"/>
      <c r="AG95" s="124"/>
      <c r="AH95" s="124">
        <v>30</v>
      </c>
      <c r="AI95" s="124"/>
      <c r="AJ95" s="124"/>
      <c r="AK95" s="125"/>
      <c r="AL95" s="119">
        <v>0</v>
      </c>
      <c r="AM95" s="121"/>
      <c r="AN95" s="124"/>
      <c r="AO95" s="124"/>
      <c r="AP95" s="124"/>
      <c r="AQ95" s="124"/>
      <c r="AR95" s="124"/>
      <c r="AS95" s="124"/>
      <c r="AT95" s="125"/>
      <c r="AU95" s="119"/>
      <c r="AV95" s="121"/>
      <c r="AW95" s="124"/>
      <c r="AX95" s="124"/>
      <c r="AY95" s="124"/>
      <c r="AZ95" s="124"/>
      <c r="BA95" s="124"/>
      <c r="BB95" s="124"/>
      <c r="BC95" s="125"/>
      <c r="BD95" s="119"/>
      <c r="BE95" s="121"/>
      <c r="BF95" s="124"/>
      <c r="BG95" s="124"/>
      <c r="BH95" s="124"/>
      <c r="BI95" s="124"/>
      <c r="BJ95" s="124"/>
      <c r="BK95" s="125"/>
      <c r="BL95" s="119"/>
      <c r="BM95" s="121"/>
      <c r="BN95" s="90"/>
      <c r="BO95" s="90"/>
      <c r="BP95" s="124"/>
      <c r="BQ95" s="124"/>
      <c r="BR95" s="124"/>
      <c r="BS95" s="125"/>
      <c r="BT95" s="119"/>
      <c r="BU95" s="305"/>
    </row>
    <row r="96" spans="1:95" ht="29.15" x14ac:dyDescent="0.4">
      <c r="A96" s="200">
        <v>88</v>
      </c>
      <c r="B96" s="257"/>
      <c r="C96" s="258" t="s">
        <v>145</v>
      </c>
      <c r="D96" s="90" t="s">
        <v>87</v>
      </c>
      <c r="E96" s="175">
        <v>30</v>
      </c>
      <c r="F96" s="85">
        <v>2</v>
      </c>
      <c r="G96" s="323"/>
      <c r="H96" s="323"/>
      <c r="I96" s="323"/>
      <c r="J96" s="124">
        <v>15</v>
      </c>
      <c r="K96" s="124">
        <v>15</v>
      </c>
      <c r="L96" s="124"/>
      <c r="M96" s="124"/>
      <c r="N96" s="124"/>
      <c r="O96" s="124"/>
      <c r="P96" s="124"/>
      <c r="Q96" s="124"/>
      <c r="R96" s="124"/>
      <c r="S96" s="121">
        <v>15</v>
      </c>
      <c r="T96" s="90">
        <v>15</v>
      </c>
      <c r="U96" s="124"/>
      <c r="V96" s="124"/>
      <c r="W96" s="124"/>
      <c r="X96" s="124"/>
      <c r="Y96" s="124"/>
      <c r="Z96" s="124"/>
      <c r="AA96" s="125"/>
      <c r="AB96" s="273">
        <v>2</v>
      </c>
      <c r="AC96" s="121"/>
      <c r="AD96" s="90"/>
      <c r="AE96" s="124"/>
      <c r="AF96" s="124"/>
      <c r="AG96" s="124"/>
      <c r="AH96" s="124"/>
      <c r="AI96" s="124"/>
      <c r="AJ96" s="124"/>
      <c r="AK96" s="125"/>
      <c r="AL96" s="119"/>
      <c r="AM96" s="121"/>
      <c r="AN96" s="124"/>
      <c r="AO96" s="124"/>
      <c r="AP96" s="124"/>
      <c r="AQ96" s="124"/>
      <c r="AR96" s="124"/>
      <c r="AS96" s="124"/>
      <c r="AT96" s="125"/>
      <c r="AU96" s="119"/>
      <c r="AV96" s="121"/>
      <c r="AW96" s="124"/>
      <c r="AX96" s="124"/>
      <c r="AY96" s="124"/>
      <c r="AZ96" s="124"/>
      <c r="BA96" s="124"/>
      <c r="BB96" s="124"/>
      <c r="BC96" s="125"/>
      <c r="BD96" s="119"/>
      <c r="BE96" s="121"/>
      <c r="BF96" s="124"/>
      <c r="BG96" s="124"/>
      <c r="BH96" s="124"/>
      <c r="BI96" s="124"/>
      <c r="BJ96" s="124"/>
      <c r="BK96" s="125"/>
      <c r="BL96" s="119"/>
      <c r="BM96" s="121"/>
      <c r="BN96" s="90"/>
      <c r="BO96" s="90"/>
      <c r="BP96" s="124"/>
      <c r="BQ96" s="124"/>
      <c r="BR96" s="124"/>
      <c r="BS96" s="125"/>
      <c r="BT96" s="119"/>
      <c r="BU96" s="305">
        <v>2</v>
      </c>
    </row>
    <row r="97" spans="1:129" ht="29.15" x14ac:dyDescent="0.4">
      <c r="A97" s="200">
        <v>89</v>
      </c>
      <c r="B97" s="257"/>
      <c r="C97" s="258" t="s">
        <v>128</v>
      </c>
      <c r="D97" s="90" t="s">
        <v>87</v>
      </c>
      <c r="E97" s="175">
        <v>20</v>
      </c>
      <c r="F97" s="85">
        <v>1</v>
      </c>
      <c r="G97" s="323" t="s">
        <v>156</v>
      </c>
      <c r="H97" s="323">
        <v>20</v>
      </c>
      <c r="I97" s="323">
        <v>1</v>
      </c>
      <c r="J97" s="124">
        <v>5</v>
      </c>
      <c r="K97" s="124">
        <v>15</v>
      </c>
      <c r="L97" s="124"/>
      <c r="M97" s="124"/>
      <c r="N97" s="124"/>
      <c r="O97" s="124"/>
      <c r="P97" s="124"/>
      <c r="Q97" s="124"/>
      <c r="R97" s="124"/>
      <c r="S97" s="121">
        <v>5</v>
      </c>
      <c r="T97" s="90">
        <v>15</v>
      </c>
      <c r="U97" s="124"/>
      <c r="V97" s="124"/>
      <c r="W97" s="124"/>
      <c r="X97" s="124"/>
      <c r="Y97" s="124"/>
      <c r="Z97" s="124"/>
      <c r="AA97" s="125"/>
      <c r="AB97" s="273">
        <v>1</v>
      </c>
      <c r="AC97" s="121"/>
      <c r="AD97" s="90"/>
      <c r="AE97" s="124"/>
      <c r="AF97" s="124"/>
      <c r="AG97" s="124"/>
      <c r="AH97" s="124"/>
      <c r="AI97" s="124"/>
      <c r="AJ97" s="124"/>
      <c r="AK97" s="125"/>
      <c r="AL97" s="119"/>
      <c r="AM97" s="121"/>
      <c r="AN97" s="124"/>
      <c r="AO97" s="124"/>
      <c r="AP97" s="124"/>
      <c r="AQ97" s="124"/>
      <c r="AR97" s="124"/>
      <c r="AS97" s="124"/>
      <c r="AT97" s="125"/>
      <c r="AU97" s="119"/>
      <c r="AV97" s="121"/>
      <c r="AW97" s="124"/>
      <c r="AX97" s="124"/>
      <c r="AY97" s="124"/>
      <c r="AZ97" s="124"/>
      <c r="BA97" s="124"/>
      <c r="BB97" s="124"/>
      <c r="BC97" s="125"/>
      <c r="BD97" s="119"/>
      <c r="BE97" s="121"/>
      <c r="BF97" s="124"/>
      <c r="BG97" s="124"/>
      <c r="BH97" s="124"/>
      <c r="BI97" s="124"/>
      <c r="BJ97" s="124"/>
      <c r="BK97" s="125"/>
      <c r="BL97" s="119"/>
      <c r="BM97" s="121"/>
      <c r="BN97" s="90"/>
      <c r="BO97" s="90"/>
      <c r="BP97" s="124"/>
      <c r="BQ97" s="124"/>
      <c r="BR97" s="124"/>
      <c r="BS97" s="125"/>
      <c r="BT97" s="119"/>
      <c r="BU97" s="305"/>
    </row>
    <row r="98" spans="1:129" x14ac:dyDescent="0.4">
      <c r="A98" s="200">
        <v>90</v>
      </c>
      <c r="B98" s="257"/>
      <c r="C98" s="258"/>
      <c r="D98" s="90"/>
      <c r="E98" s="175"/>
      <c r="F98" s="85"/>
      <c r="G98" s="323"/>
      <c r="H98" s="323"/>
      <c r="I98" s="323"/>
      <c r="J98" s="124"/>
      <c r="K98" s="124"/>
      <c r="L98" s="124"/>
      <c r="M98" s="124"/>
      <c r="N98" s="124"/>
      <c r="O98" s="124"/>
      <c r="P98" s="124"/>
      <c r="Q98" s="124"/>
      <c r="R98" s="124"/>
      <c r="S98" s="121"/>
      <c r="T98" s="90"/>
      <c r="U98" s="124"/>
      <c r="V98" s="124"/>
      <c r="W98" s="124"/>
      <c r="X98" s="124"/>
      <c r="Y98" s="124"/>
      <c r="Z98" s="124"/>
      <c r="AA98" s="125"/>
      <c r="AB98" s="119"/>
      <c r="AC98" s="121"/>
      <c r="AD98" s="90"/>
      <c r="AE98" s="124"/>
      <c r="AF98" s="124"/>
      <c r="AG98" s="124"/>
      <c r="AH98" s="124"/>
      <c r="AI98" s="124"/>
      <c r="AJ98" s="124"/>
      <c r="AK98" s="125"/>
      <c r="AL98" s="119"/>
      <c r="AM98" s="121"/>
      <c r="AN98" s="124"/>
      <c r="AO98" s="124"/>
      <c r="AP98" s="124"/>
      <c r="AQ98" s="124"/>
      <c r="AR98" s="124"/>
      <c r="AS98" s="124"/>
      <c r="AT98" s="125"/>
      <c r="AU98" s="119"/>
      <c r="AV98" s="121"/>
      <c r="AW98" s="124"/>
      <c r="AX98" s="124"/>
      <c r="AY98" s="124"/>
      <c r="AZ98" s="124"/>
      <c r="BA98" s="124"/>
      <c r="BB98" s="124"/>
      <c r="BC98" s="125"/>
      <c r="BD98" s="119"/>
      <c r="BE98" s="121"/>
      <c r="BF98" s="124"/>
      <c r="BG98" s="124"/>
      <c r="BH98" s="124"/>
      <c r="BI98" s="124"/>
      <c r="BJ98" s="124"/>
      <c r="BK98" s="125"/>
      <c r="BL98" s="119"/>
      <c r="BM98" s="121"/>
      <c r="BN98" s="90"/>
      <c r="BO98" s="90"/>
      <c r="BP98" s="124"/>
      <c r="BQ98" s="124"/>
      <c r="BR98" s="124"/>
      <c r="BS98" s="125"/>
      <c r="BT98" s="119"/>
      <c r="BU98" s="305"/>
    </row>
    <row r="99" spans="1:129" ht="15" thickBot="1" x14ac:dyDescent="0.45">
      <c r="A99" s="200">
        <v>91</v>
      </c>
      <c r="B99" s="257"/>
      <c r="C99" s="258" t="s">
        <v>91</v>
      </c>
      <c r="D99" s="90" t="s">
        <v>120</v>
      </c>
      <c r="E99" s="175">
        <v>30</v>
      </c>
      <c r="F99" s="85">
        <v>2</v>
      </c>
      <c r="G99" s="323"/>
      <c r="H99" s="323"/>
      <c r="I99" s="323"/>
      <c r="J99" s="124">
        <v>30</v>
      </c>
      <c r="K99" s="124"/>
      <c r="L99" s="124"/>
      <c r="M99" s="124"/>
      <c r="N99" s="124"/>
      <c r="O99" s="124"/>
      <c r="P99" s="124"/>
      <c r="Q99" s="124"/>
      <c r="R99" s="124"/>
      <c r="S99" s="121"/>
      <c r="T99" s="90"/>
      <c r="U99" s="124"/>
      <c r="V99" s="124"/>
      <c r="W99" s="124"/>
      <c r="X99" s="124"/>
      <c r="Y99" s="124"/>
      <c r="Z99" s="124"/>
      <c r="AA99" s="125"/>
      <c r="AB99" s="119"/>
      <c r="AC99" s="121"/>
      <c r="AD99" s="90"/>
      <c r="AE99" s="124"/>
      <c r="AF99" s="124"/>
      <c r="AG99" s="124"/>
      <c r="AH99" s="124"/>
      <c r="AI99" s="124"/>
      <c r="AJ99" s="124"/>
      <c r="AK99" s="125"/>
      <c r="AL99" s="119"/>
      <c r="AM99" s="121"/>
      <c r="AN99" s="124"/>
      <c r="AO99" s="124"/>
      <c r="AP99" s="124"/>
      <c r="AQ99" s="124"/>
      <c r="AR99" s="124"/>
      <c r="AS99" s="124"/>
      <c r="AT99" s="125"/>
      <c r="AU99" s="119"/>
      <c r="AV99" s="121">
        <v>30</v>
      </c>
      <c r="AW99" s="124"/>
      <c r="AX99" s="124"/>
      <c r="AY99" s="124"/>
      <c r="AZ99" s="124"/>
      <c r="BA99" s="124"/>
      <c r="BB99" s="124"/>
      <c r="BC99" s="125"/>
      <c r="BD99" s="119">
        <v>2</v>
      </c>
      <c r="BE99" s="121"/>
      <c r="BF99" s="124"/>
      <c r="BG99" s="124"/>
      <c r="BH99" s="124"/>
      <c r="BI99" s="124"/>
      <c r="BJ99" s="124"/>
      <c r="BK99" s="125"/>
      <c r="BL99" s="119"/>
      <c r="BM99" s="121"/>
      <c r="BN99" s="90"/>
      <c r="BO99" s="90"/>
      <c r="BP99" s="124"/>
      <c r="BQ99" s="124"/>
      <c r="BR99" s="124"/>
      <c r="BS99" s="125"/>
      <c r="BT99" s="119"/>
      <c r="BU99" s="305"/>
    </row>
    <row r="100" spans="1:129" ht="15.45" thickTop="1" thickBot="1" x14ac:dyDescent="0.45">
      <c r="A100" s="200">
        <v>92</v>
      </c>
      <c r="B100" s="211" t="s">
        <v>4</v>
      </c>
      <c r="C100" s="235" t="s">
        <v>119</v>
      </c>
      <c r="D100" s="233"/>
      <c r="E100" s="234">
        <f>SUM(E89:E99)</f>
        <v>335</v>
      </c>
      <c r="F100" s="158">
        <f>SUM(F89:F99)</f>
        <v>15</v>
      </c>
      <c r="G100" s="329" t="s">
        <v>154</v>
      </c>
      <c r="H100" s="329">
        <f>SUM(H89:H99)</f>
        <v>35</v>
      </c>
      <c r="I100" s="329">
        <f>SUM(I89:I99)</f>
        <v>2</v>
      </c>
      <c r="J100" s="157">
        <f t="shared" ref="J100:R100" si="22">SUM(J89:J99)</f>
        <v>75</v>
      </c>
      <c r="K100" s="157">
        <f t="shared" si="22"/>
        <v>75</v>
      </c>
      <c r="L100" s="157">
        <f t="shared" si="22"/>
        <v>0</v>
      </c>
      <c r="M100" s="157">
        <f t="shared" si="22"/>
        <v>35</v>
      </c>
      <c r="N100" s="157">
        <f t="shared" si="22"/>
        <v>0</v>
      </c>
      <c r="O100" s="157">
        <f t="shared" si="22"/>
        <v>60</v>
      </c>
      <c r="P100" s="157">
        <f>SUM(P89:P99)</f>
        <v>0</v>
      </c>
      <c r="Q100" s="157">
        <f t="shared" si="22"/>
        <v>0</v>
      </c>
      <c r="R100" s="157">
        <f t="shared" si="22"/>
        <v>90</v>
      </c>
      <c r="S100" s="235">
        <f t="shared" ref="S100:AM100" si="23">SUM(S89:S99)</f>
        <v>20</v>
      </c>
      <c r="T100" s="235">
        <f t="shared" si="23"/>
        <v>30</v>
      </c>
      <c r="U100" s="235">
        <f t="shared" si="23"/>
        <v>0</v>
      </c>
      <c r="V100" s="235">
        <f t="shared" si="23"/>
        <v>0</v>
      </c>
      <c r="W100" s="235">
        <f t="shared" si="23"/>
        <v>0</v>
      </c>
      <c r="X100" s="235">
        <f t="shared" si="23"/>
        <v>30</v>
      </c>
      <c r="Y100" s="235">
        <f>SUM(Y89:Y99)</f>
        <v>0</v>
      </c>
      <c r="Z100" s="235">
        <f t="shared" si="23"/>
        <v>0</v>
      </c>
      <c r="AA100" s="235">
        <f t="shared" si="23"/>
        <v>0</v>
      </c>
      <c r="AB100" s="236">
        <f t="shared" si="23"/>
        <v>3</v>
      </c>
      <c r="AC100" s="235">
        <f t="shared" si="23"/>
        <v>15</v>
      </c>
      <c r="AD100" s="235">
        <f t="shared" si="23"/>
        <v>30</v>
      </c>
      <c r="AE100" s="235">
        <f t="shared" si="23"/>
        <v>0</v>
      </c>
      <c r="AF100" s="235">
        <f t="shared" si="23"/>
        <v>30</v>
      </c>
      <c r="AG100" s="235">
        <f t="shared" si="23"/>
        <v>0</v>
      </c>
      <c r="AH100" s="235">
        <f t="shared" si="23"/>
        <v>30</v>
      </c>
      <c r="AI100" s="235">
        <f>SUM(AI89:AI99)</f>
        <v>0</v>
      </c>
      <c r="AJ100" s="235">
        <f t="shared" si="23"/>
        <v>0</v>
      </c>
      <c r="AK100" s="235">
        <f t="shared" si="23"/>
        <v>0</v>
      </c>
      <c r="AL100" s="236">
        <f t="shared" si="23"/>
        <v>4</v>
      </c>
      <c r="AM100" s="235">
        <f t="shared" si="23"/>
        <v>0</v>
      </c>
      <c r="AN100" s="235">
        <f t="shared" ref="AN100:BO100" si="24">SUM(AN89:AN99)</f>
        <v>0</v>
      </c>
      <c r="AO100" s="235">
        <f t="shared" si="24"/>
        <v>0</v>
      </c>
      <c r="AP100" s="235">
        <f t="shared" si="24"/>
        <v>0</v>
      </c>
      <c r="AQ100" s="235">
        <f t="shared" si="24"/>
        <v>0</v>
      </c>
      <c r="AR100" s="235">
        <f>SUM(AR89:AR99)</f>
        <v>0</v>
      </c>
      <c r="AS100" s="235">
        <f t="shared" si="24"/>
        <v>0</v>
      </c>
      <c r="AT100" s="235">
        <f t="shared" si="24"/>
        <v>0</v>
      </c>
      <c r="AU100" s="236">
        <f t="shared" si="24"/>
        <v>0</v>
      </c>
      <c r="AV100" s="274">
        <f t="shared" si="24"/>
        <v>30</v>
      </c>
      <c r="AW100" s="274">
        <f t="shared" si="24"/>
        <v>0</v>
      </c>
      <c r="AX100" s="274">
        <f t="shared" si="24"/>
        <v>0</v>
      </c>
      <c r="AY100" s="274">
        <f t="shared" si="24"/>
        <v>0</v>
      </c>
      <c r="AZ100" s="274">
        <f t="shared" si="24"/>
        <v>0</v>
      </c>
      <c r="BA100" s="274">
        <f>SUM(BA89:BA99)</f>
        <v>0</v>
      </c>
      <c r="BB100" s="274">
        <f t="shared" si="24"/>
        <v>0</v>
      </c>
      <c r="BC100" s="274">
        <f t="shared" si="24"/>
        <v>30</v>
      </c>
      <c r="BD100" s="275">
        <f t="shared" si="24"/>
        <v>3</v>
      </c>
      <c r="BE100" s="274">
        <f t="shared" si="24"/>
        <v>0</v>
      </c>
      <c r="BF100" s="274">
        <f t="shared" si="24"/>
        <v>0</v>
      </c>
      <c r="BG100" s="274">
        <f t="shared" si="24"/>
        <v>0</v>
      </c>
      <c r="BH100" s="274">
        <f t="shared" si="24"/>
        <v>0</v>
      </c>
      <c r="BI100" s="274">
        <f t="shared" si="24"/>
        <v>0</v>
      </c>
      <c r="BJ100" s="274">
        <f t="shared" si="24"/>
        <v>0</v>
      </c>
      <c r="BK100" s="274">
        <f t="shared" si="24"/>
        <v>30</v>
      </c>
      <c r="BL100" s="275">
        <f t="shared" si="24"/>
        <v>1</v>
      </c>
      <c r="BM100" s="274">
        <f t="shared" si="24"/>
        <v>10</v>
      </c>
      <c r="BN100" s="274">
        <f t="shared" si="24"/>
        <v>15</v>
      </c>
      <c r="BO100" s="274">
        <f t="shared" si="24"/>
        <v>0</v>
      </c>
      <c r="BP100" s="274">
        <f t="shared" ref="BP100:BT100" si="25">SUM(BP89:BP99)</f>
        <v>5</v>
      </c>
      <c r="BQ100" s="274">
        <f t="shared" si="25"/>
        <v>0</v>
      </c>
      <c r="BR100" s="274">
        <f t="shared" si="25"/>
        <v>0</v>
      </c>
      <c r="BS100" s="274">
        <f t="shared" si="25"/>
        <v>30</v>
      </c>
      <c r="BT100" s="275">
        <f t="shared" si="25"/>
        <v>4</v>
      </c>
      <c r="BU100" s="305"/>
    </row>
    <row r="101" spans="1:129" s="154" customFormat="1" ht="19.3" thickTop="1" thickBot="1" x14ac:dyDescent="0.55000000000000004">
      <c r="A101" s="200">
        <v>93</v>
      </c>
      <c r="B101" s="276"/>
      <c r="C101" s="277" t="s">
        <v>110</v>
      </c>
      <c r="D101" s="278"/>
      <c r="E101" s="279">
        <f>E100+E87+E73+E38+E23</f>
        <v>3750</v>
      </c>
      <c r="F101" s="280">
        <f>F100+F87+F73+F38+F23</f>
        <v>180</v>
      </c>
      <c r="G101" s="331" t="s">
        <v>154</v>
      </c>
      <c r="H101" s="331">
        <f>H100+H73+H38+H23</f>
        <v>275</v>
      </c>
      <c r="I101" s="331">
        <f>I100+I73+I38+I23</f>
        <v>14</v>
      </c>
      <c r="J101" s="278">
        <f>J23+J38+J73+J87+J100</f>
        <v>1115</v>
      </c>
      <c r="K101" s="278">
        <f>K23+K38+K73+K100</f>
        <v>290</v>
      </c>
      <c r="L101" s="278">
        <f>L23+L38+L73+L87+L100</f>
        <v>100</v>
      </c>
      <c r="M101" s="278">
        <f>M23+M38+M73+M100</f>
        <v>745</v>
      </c>
      <c r="N101" s="278">
        <f t="shared" ref="N101:AZ101" si="26">N23+N38+N73+N87+N100</f>
        <v>270</v>
      </c>
      <c r="O101" s="278">
        <f t="shared" si="26"/>
        <v>60</v>
      </c>
      <c r="P101" s="278">
        <f>P38+P23+P73+P87+P100</f>
        <v>120</v>
      </c>
      <c r="Q101" s="278">
        <f t="shared" si="26"/>
        <v>960</v>
      </c>
      <c r="R101" s="281">
        <f t="shared" si="26"/>
        <v>90</v>
      </c>
      <c r="S101" s="282">
        <f t="shared" si="26"/>
        <v>230</v>
      </c>
      <c r="T101" s="278">
        <f t="shared" si="26"/>
        <v>60</v>
      </c>
      <c r="U101" s="278">
        <f t="shared" si="26"/>
        <v>0</v>
      </c>
      <c r="V101" s="278">
        <f t="shared" si="26"/>
        <v>105</v>
      </c>
      <c r="W101" s="278">
        <f t="shared" si="26"/>
        <v>0</v>
      </c>
      <c r="X101" s="278">
        <f t="shared" si="26"/>
        <v>30</v>
      </c>
      <c r="Y101" s="278">
        <f>Y23+Y38+Y73+Y87+Y100</f>
        <v>30</v>
      </c>
      <c r="Z101" s="278">
        <f t="shared" si="26"/>
        <v>0</v>
      </c>
      <c r="AA101" s="278">
        <f t="shared" si="26"/>
        <v>0</v>
      </c>
      <c r="AB101" s="283">
        <f t="shared" si="26"/>
        <v>27</v>
      </c>
      <c r="AC101" s="278">
        <f t="shared" si="26"/>
        <v>90</v>
      </c>
      <c r="AD101" s="278">
        <f t="shared" si="26"/>
        <v>60</v>
      </c>
      <c r="AE101" s="278">
        <f t="shared" si="26"/>
        <v>0</v>
      </c>
      <c r="AF101" s="278">
        <f t="shared" si="26"/>
        <v>260</v>
      </c>
      <c r="AG101" s="278">
        <f t="shared" si="26"/>
        <v>40</v>
      </c>
      <c r="AH101" s="278">
        <f t="shared" si="26"/>
        <v>30</v>
      </c>
      <c r="AI101" s="278">
        <f>AI100+AI87+AI73+AI38+AI23</f>
        <v>30</v>
      </c>
      <c r="AJ101" s="278">
        <f t="shared" si="26"/>
        <v>250</v>
      </c>
      <c r="AK101" s="278">
        <f t="shared" si="26"/>
        <v>0</v>
      </c>
      <c r="AL101" s="283">
        <f t="shared" si="26"/>
        <v>33</v>
      </c>
      <c r="AM101" s="278">
        <f t="shared" si="26"/>
        <v>245</v>
      </c>
      <c r="AN101" s="278">
        <f t="shared" si="26"/>
        <v>50</v>
      </c>
      <c r="AO101" s="278">
        <f t="shared" si="26"/>
        <v>0</v>
      </c>
      <c r="AP101" s="278">
        <f t="shared" si="26"/>
        <v>70</v>
      </c>
      <c r="AQ101" s="278">
        <f t="shared" si="26"/>
        <v>60</v>
      </c>
      <c r="AR101" s="278">
        <f>AR100+AR87+AR73+AR38+AR23</f>
        <v>30</v>
      </c>
      <c r="AS101" s="278">
        <f t="shared" si="26"/>
        <v>150</v>
      </c>
      <c r="AT101" s="278">
        <f t="shared" si="26"/>
        <v>0</v>
      </c>
      <c r="AU101" s="283">
        <f t="shared" si="26"/>
        <v>28</v>
      </c>
      <c r="AV101" s="284">
        <f t="shared" si="26"/>
        <v>135</v>
      </c>
      <c r="AW101" s="284">
        <f t="shared" si="26"/>
        <v>15</v>
      </c>
      <c r="AX101" s="284">
        <f t="shared" si="26"/>
        <v>100</v>
      </c>
      <c r="AY101" s="284">
        <f t="shared" si="26"/>
        <v>75</v>
      </c>
      <c r="AZ101" s="284">
        <f t="shared" si="26"/>
        <v>90</v>
      </c>
      <c r="BA101" s="284">
        <f>BA100+BA87+BA73+BA38+BA23</f>
        <v>30</v>
      </c>
      <c r="BB101" s="284">
        <f t="shared" ref="BB101:BT101" si="27">BB23+BB38+BB73+BB87+BB100</f>
        <v>310</v>
      </c>
      <c r="BC101" s="284">
        <f t="shared" si="27"/>
        <v>30</v>
      </c>
      <c r="BD101" s="285">
        <f t="shared" si="27"/>
        <v>32</v>
      </c>
      <c r="BE101" s="284">
        <f t="shared" si="27"/>
        <v>215</v>
      </c>
      <c r="BF101" s="284">
        <f t="shared" si="27"/>
        <v>75</v>
      </c>
      <c r="BG101" s="284">
        <f t="shared" si="27"/>
        <v>0</v>
      </c>
      <c r="BH101" s="284">
        <f t="shared" si="27"/>
        <v>105</v>
      </c>
      <c r="BI101" s="284">
        <f t="shared" si="27"/>
        <v>50</v>
      </c>
      <c r="BJ101" s="284">
        <f t="shared" si="27"/>
        <v>150</v>
      </c>
      <c r="BK101" s="284">
        <f t="shared" si="27"/>
        <v>30</v>
      </c>
      <c r="BL101" s="285">
        <f t="shared" si="27"/>
        <v>30</v>
      </c>
      <c r="BM101" s="284">
        <f t="shared" si="27"/>
        <v>200</v>
      </c>
      <c r="BN101" s="284">
        <f t="shared" si="27"/>
        <v>45</v>
      </c>
      <c r="BO101" s="284">
        <f t="shared" si="27"/>
        <v>0</v>
      </c>
      <c r="BP101" s="284">
        <f t="shared" si="27"/>
        <v>115</v>
      </c>
      <c r="BQ101" s="284">
        <f t="shared" si="27"/>
        <v>30</v>
      </c>
      <c r="BR101" s="284">
        <f t="shared" si="27"/>
        <v>100</v>
      </c>
      <c r="BS101" s="284">
        <f t="shared" si="27"/>
        <v>30</v>
      </c>
      <c r="BT101" s="285">
        <f t="shared" si="27"/>
        <v>30</v>
      </c>
      <c r="BU101" s="311">
        <f>SUM(BU13:BU100)</f>
        <v>99</v>
      </c>
      <c r="BV101" s="153"/>
      <c r="BW101" s="153"/>
      <c r="BX101" s="153"/>
      <c r="BY101" s="153"/>
      <c r="BZ101" s="153"/>
      <c r="CA101" s="153"/>
      <c r="CB101" s="153"/>
      <c r="CC101" s="153"/>
      <c r="CD101" s="153"/>
      <c r="CE101" s="153"/>
      <c r="CF101" s="153"/>
      <c r="CG101" s="153"/>
      <c r="CH101" s="153"/>
      <c r="CI101" s="153"/>
      <c r="CJ101" s="153"/>
      <c r="CK101" s="153"/>
      <c r="CL101" s="153"/>
      <c r="CM101" s="153"/>
      <c r="CN101" s="153"/>
      <c r="CO101" s="153"/>
      <c r="CP101" s="153"/>
      <c r="CQ101" s="153"/>
      <c r="CR101" s="153"/>
      <c r="CS101" s="153"/>
      <c r="CT101" s="153"/>
      <c r="CU101" s="153"/>
      <c r="CV101" s="153"/>
      <c r="CW101" s="153"/>
      <c r="CX101" s="153"/>
      <c r="CY101" s="153"/>
      <c r="CZ101" s="153"/>
      <c r="DA101" s="153"/>
      <c r="DB101" s="153"/>
      <c r="DC101" s="153"/>
      <c r="DD101" s="153"/>
      <c r="DE101" s="153"/>
      <c r="DF101" s="153"/>
      <c r="DG101" s="153"/>
      <c r="DH101" s="153"/>
      <c r="DI101" s="153"/>
      <c r="DJ101" s="153"/>
      <c r="DK101" s="153"/>
      <c r="DL101" s="153"/>
      <c r="DM101" s="153"/>
      <c r="DN101" s="153"/>
      <c r="DO101" s="153"/>
      <c r="DP101" s="153"/>
      <c r="DQ101" s="153"/>
      <c r="DR101" s="153"/>
      <c r="DS101" s="153"/>
      <c r="DT101" s="153"/>
      <c r="DU101" s="153"/>
      <c r="DV101" s="153"/>
      <c r="DW101" s="153"/>
      <c r="DX101" s="153"/>
      <c r="DY101" s="153"/>
    </row>
    <row r="102" spans="1:129" s="83" customFormat="1" ht="15.45" thickTop="1" thickBot="1" x14ac:dyDescent="0.45">
      <c r="A102" s="200">
        <v>94</v>
      </c>
      <c r="B102" s="286"/>
      <c r="C102" s="416" t="s">
        <v>126</v>
      </c>
      <c r="D102" s="417"/>
      <c r="E102" s="287"/>
      <c r="F102" s="287"/>
      <c r="G102" s="287"/>
      <c r="H102" s="287"/>
      <c r="I102" s="287">
        <v>2790</v>
      </c>
      <c r="J102" s="288"/>
      <c r="K102" s="288"/>
      <c r="L102" s="288"/>
      <c r="M102" s="288"/>
      <c r="N102" s="287"/>
      <c r="O102" s="287"/>
      <c r="P102" s="287"/>
      <c r="Q102" s="288"/>
      <c r="R102" s="289"/>
      <c r="S102" s="290">
        <f>SUM(S101:AA101)</f>
        <v>455</v>
      </c>
      <c r="T102" s="291"/>
      <c r="U102" s="291"/>
      <c r="V102" s="291"/>
      <c r="W102" s="291"/>
      <c r="X102" s="291"/>
      <c r="Y102" s="291"/>
      <c r="Z102" s="291"/>
      <c r="AA102" s="291"/>
      <c r="AB102" s="292"/>
      <c r="AC102" s="290">
        <v>510</v>
      </c>
      <c r="AD102" s="293"/>
      <c r="AE102" s="293"/>
      <c r="AF102" s="293"/>
      <c r="AG102" s="293"/>
      <c r="AH102" s="293"/>
      <c r="AI102" s="293"/>
      <c r="AJ102" s="293"/>
      <c r="AK102" s="293"/>
      <c r="AL102" s="294"/>
      <c r="AM102" s="290">
        <f>AM101+AN101+AO101+AP101+AQ101+AR101+AT101</f>
        <v>455</v>
      </c>
      <c r="AN102" s="293"/>
      <c r="AO102" s="293"/>
      <c r="AP102" s="293"/>
      <c r="AQ102" s="293"/>
      <c r="AR102" s="293"/>
      <c r="AS102" s="293"/>
      <c r="AT102" s="293"/>
      <c r="AU102" s="295"/>
      <c r="AV102" s="293">
        <f>AV101+AW101+AX101+AY101+AZ101+BA101+BC101</f>
        <v>475</v>
      </c>
      <c r="AW102" s="293"/>
      <c r="AX102" s="293"/>
      <c r="AY102" s="293"/>
      <c r="AZ102" s="293"/>
      <c r="BA102" s="293"/>
      <c r="BB102" s="293"/>
      <c r="BC102" s="293"/>
      <c r="BD102" s="294"/>
      <c r="BE102" s="290">
        <f>BE101+BF101+BG101+BH101+BI101+BK101</f>
        <v>475</v>
      </c>
      <c r="BF102" s="293"/>
      <c r="BG102" s="293"/>
      <c r="BH102" s="293"/>
      <c r="BI102" s="293"/>
      <c r="BJ102" s="293"/>
      <c r="BK102" s="293"/>
      <c r="BL102" s="294"/>
      <c r="BM102" s="290">
        <f>BM101+BN101+BO101+BP101+BQ101+BS101</f>
        <v>420</v>
      </c>
      <c r="BN102" s="293"/>
      <c r="BO102" s="293"/>
      <c r="BP102" s="293"/>
      <c r="BQ102" s="293"/>
      <c r="BR102" s="293"/>
      <c r="BS102" s="293"/>
      <c r="BT102" s="294"/>
      <c r="BU102" s="292"/>
      <c r="BV102" s="105"/>
      <c r="BW102" s="105"/>
      <c r="BX102" s="105"/>
      <c r="BY102" s="105"/>
      <c r="BZ102" s="105"/>
      <c r="CA102" s="105"/>
      <c r="CB102" s="105"/>
      <c r="CC102" s="105"/>
      <c r="CD102" s="105"/>
      <c r="CE102" s="105"/>
      <c r="CF102" s="105"/>
      <c r="CG102" s="105"/>
      <c r="CH102" s="105"/>
      <c r="CI102" s="105"/>
      <c r="CJ102" s="105"/>
      <c r="CK102" s="105"/>
      <c r="CL102" s="105"/>
      <c r="CM102" s="105"/>
      <c r="CN102" s="105"/>
      <c r="CO102" s="105"/>
      <c r="CP102" s="105"/>
      <c r="CQ102" s="105"/>
      <c r="CR102" s="105"/>
      <c r="CS102" s="105"/>
      <c r="CT102" s="105"/>
      <c r="CU102" s="105"/>
      <c r="CV102" s="105"/>
      <c r="CW102" s="105"/>
      <c r="CX102" s="105"/>
      <c r="CY102" s="105"/>
      <c r="CZ102" s="105"/>
      <c r="DA102" s="105"/>
      <c r="DB102" s="105"/>
      <c r="DC102" s="105"/>
      <c r="DD102" s="105"/>
      <c r="DE102" s="105"/>
      <c r="DF102" s="105"/>
      <c r="DG102" s="105"/>
      <c r="DH102" s="105"/>
      <c r="DI102" s="105"/>
      <c r="DJ102" s="105"/>
      <c r="DK102" s="105"/>
      <c r="DL102" s="105"/>
      <c r="DM102" s="105"/>
      <c r="DN102" s="105"/>
      <c r="DO102" s="105"/>
      <c r="DP102" s="105"/>
      <c r="DQ102" s="105"/>
      <c r="DR102" s="105"/>
      <c r="DS102" s="105"/>
      <c r="DT102" s="105"/>
      <c r="DU102" s="105"/>
      <c r="DV102" s="105"/>
      <c r="DW102" s="105"/>
      <c r="DX102" s="105"/>
      <c r="DY102" s="105"/>
    </row>
    <row r="103" spans="1:129" ht="27.75" customHeight="1" thickTop="1" thickBot="1" x14ac:dyDescent="0.45">
      <c r="A103" s="200">
        <v>95</v>
      </c>
      <c r="B103" s="296"/>
      <c r="C103" s="418" t="s">
        <v>125</v>
      </c>
      <c r="D103" s="419"/>
      <c r="E103" s="420"/>
      <c r="F103" s="297"/>
      <c r="G103" s="297"/>
      <c r="H103" s="297"/>
      <c r="I103" s="297"/>
      <c r="J103" s="297"/>
      <c r="K103" s="298"/>
      <c r="L103" s="298"/>
      <c r="M103" s="299"/>
      <c r="N103" s="297"/>
      <c r="O103" s="297"/>
      <c r="P103" s="297"/>
      <c r="Q103" s="297"/>
      <c r="R103" s="216"/>
      <c r="S103" s="300">
        <f>SUM(S101:AA101)</f>
        <v>455</v>
      </c>
      <c r="T103" s="203"/>
      <c r="U103" s="124"/>
      <c r="V103" s="124"/>
      <c r="W103" s="124"/>
      <c r="X103" s="124"/>
      <c r="Y103" s="124"/>
      <c r="Z103" s="124"/>
      <c r="AA103" s="125"/>
      <c r="AB103" s="149"/>
      <c r="AC103" s="300">
        <f>SUM(AC101:AK101)</f>
        <v>760</v>
      </c>
      <c r="AD103" s="300"/>
      <c r="AE103" s="203"/>
      <c r="AF103" s="203"/>
      <c r="AG103" s="203"/>
      <c r="AH103" s="203"/>
      <c r="AI103" s="203"/>
      <c r="AJ103" s="203"/>
      <c r="AK103" s="301"/>
      <c r="AL103" s="302"/>
      <c r="AM103" s="300">
        <f>SUM(AM101:AT101)</f>
        <v>605</v>
      </c>
      <c r="AN103" s="203"/>
      <c r="AO103" s="203"/>
      <c r="AP103" s="301"/>
      <c r="AQ103" s="203"/>
      <c r="AR103" s="203"/>
      <c r="AS103" s="203"/>
      <c r="AT103" s="301"/>
      <c r="AU103" s="302"/>
      <c r="AV103" s="300">
        <f>SUM(AV101:BC101)</f>
        <v>785</v>
      </c>
      <c r="AW103" s="124"/>
      <c r="AX103" s="124"/>
      <c r="AY103" s="203"/>
      <c r="AZ103" s="203"/>
      <c r="BA103" s="203"/>
      <c r="BB103" s="203"/>
      <c r="BC103" s="301"/>
      <c r="BD103" s="302"/>
      <c r="BE103" s="300">
        <f>SUM(BE101:BK101)</f>
        <v>625</v>
      </c>
      <c r="BF103" s="124"/>
      <c r="BG103" s="124"/>
      <c r="BH103" s="203"/>
      <c r="BI103" s="203"/>
      <c r="BJ103" s="124"/>
      <c r="BK103" s="125"/>
      <c r="BL103" s="302"/>
      <c r="BM103" s="300">
        <f>SUM(BM101:BS101)</f>
        <v>520</v>
      </c>
      <c r="BN103" s="203"/>
      <c r="BO103" s="203"/>
      <c r="BP103" s="203"/>
      <c r="BQ103" s="203"/>
      <c r="BR103" s="203"/>
      <c r="BS103" s="301"/>
      <c r="BT103" s="302"/>
      <c r="BU103" s="312"/>
    </row>
    <row r="104" spans="1:129" s="75" customFormat="1" ht="33.75" customHeight="1" x14ac:dyDescent="0.4">
      <c r="A104" s="336" t="s">
        <v>122</v>
      </c>
      <c r="B104" s="336"/>
      <c r="C104" s="336"/>
      <c r="D104" s="336"/>
      <c r="E104" s="336"/>
      <c r="F104" s="336"/>
      <c r="G104" s="313"/>
      <c r="H104" s="313"/>
      <c r="I104" s="313"/>
      <c r="J104" s="185">
        <f>SUM(J101:R101)</f>
        <v>3750</v>
      </c>
      <c r="K104" s="185"/>
      <c r="L104" s="185"/>
      <c r="M104" s="185"/>
      <c r="N104" s="185"/>
      <c r="O104" s="185"/>
      <c r="P104" s="185"/>
      <c r="Q104" s="185"/>
      <c r="R104" s="185"/>
      <c r="S104" s="185">
        <f>S103+AC103</f>
        <v>1215</v>
      </c>
      <c r="T104" s="185"/>
      <c r="U104" s="185"/>
      <c r="V104" s="185"/>
      <c r="W104" s="185"/>
      <c r="X104" s="185"/>
      <c r="Y104" s="185"/>
      <c r="Z104" s="185"/>
      <c r="AA104" s="185"/>
      <c r="AB104" s="185"/>
      <c r="AC104" s="185"/>
      <c r="AD104" s="185"/>
      <c r="AE104" s="185"/>
      <c r="AF104" s="185"/>
      <c r="AG104" s="185"/>
      <c r="AH104" s="185"/>
      <c r="AI104" s="185"/>
      <c r="AJ104" s="185"/>
      <c r="AK104" s="185"/>
      <c r="AL104" s="185"/>
      <c r="AM104" s="185">
        <f>AM103+AV103</f>
        <v>1390</v>
      </c>
      <c r="AN104" s="185"/>
      <c r="AO104" s="185"/>
      <c r="AP104" s="185"/>
      <c r="AQ104" s="185"/>
      <c r="AR104" s="185"/>
      <c r="AS104" s="185"/>
      <c r="AT104" s="185"/>
      <c r="AU104" s="185"/>
      <c r="AV104" s="185"/>
      <c r="AW104" s="185"/>
      <c r="AX104" s="185"/>
      <c r="AY104" s="185"/>
      <c r="AZ104" s="185"/>
      <c r="BA104" s="185"/>
      <c r="BB104" s="185"/>
      <c r="BC104" s="185"/>
      <c r="BD104" s="185"/>
      <c r="BE104" s="185">
        <f>BE103+BM103</f>
        <v>1145</v>
      </c>
      <c r="BF104" s="185"/>
      <c r="BG104" s="185"/>
      <c r="BH104" s="185"/>
      <c r="BI104" s="185"/>
      <c r="BJ104" s="185"/>
      <c r="BK104" s="185"/>
      <c r="BL104" s="185"/>
      <c r="BM104" s="185"/>
      <c r="BN104" s="185"/>
      <c r="BO104" s="185"/>
      <c r="BP104" s="185"/>
      <c r="BQ104" s="185"/>
      <c r="BR104" s="185"/>
      <c r="BS104" s="185"/>
      <c r="BT104" s="185"/>
      <c r="BU104" s="185"/>
    </row>
    <row r="105" spans="1:129" s="75" customFormat="1" ht="30.75" customHeight="1" x14ac:dyDescent="0.4">
      <c r="A105" s="337" t="s">
        <v>123</v>
      </c>
      <c r="B105" s="337"/>
      <c r="C105" s="337"/>
      <c r="D105" s="337"/>
      <c r="E105" s="337"/>
      <c r="F105" s="337"/>
      <c r="G105" s="314"/>
      <c r="H105" s="314"/>
      <c r="I105" s="314"/>
      <c r="J105" s="185"/>
      <c r="K105" s="185"/>
      <c r="L105" s="185"/>
      <c r="M105" s="185"/>
      <c r="N105" s="185"/>
      <c r="O105" s="185"/>
      <c r="P105" s="185"/>
      <c r="Q105" s="185"/>
      <c r="R105" s="185"/>
      <c r="S105" s="185"/>
      <c r="T105" s="185"/>
      <c r="U105" s="185"/>
      <c r="V105" s="185"/>
      <c r="W105" s="185"/>
      <c r="X105" s="185"/>
      <c r="Y105" s="185"/>
      <c r="Z105" s="185"/>
      <c r="AA105" s="185"/>
      <c r="AB105" s="185"/>
      <c r="AC105" s="185"/>
      <c r="AD105" s="185"/>
      <c r="AE105" s="185"/>
      <c r="AF105" s="185"/>
      <c r="AG105" s="185"/>
      <c r="AH105" s="185"/>
      <c r="AI105" s="185"/>
      <c r="AJ105" s="185"/>
      <c r="AK105" s="185"/>
      <c r="AL105" s="185"/>
      <c r="AM105" s="185"/>
      <c r="AN105" s="185"/>
      <c r="AO105" s="185"/>
      <c r="AP105" s="185"/>
      <c r="AQ105" s="185"/>
      <c r="AR105" s="185"/>
      <c r="AS105" s="185"/>
      <c r="AT105" s="185"/>
      <c r="AU105" s="185"/>
      <c r="AV105" s="185"/>
      <c r="AW105" s="185"/>
      <c r="AX105" s="185"/>
      <c r="AY105" s="185"/>
      <c r="AZ105" s="185"/>
      <c r="BA105" s="185"/>
      <c r="BB105" s="185"/>
      <c r="BC105" s="185"/>
      <c r="BD105" s="185"/>
      <c r="BE105" s="185"/>
      <c r="BF105" s="185"/>
      <c r="BG105" s="185"/>
      <c r="BH105" s="185"/>
      <c r="BI105" s="185"/>
      <c r="BJ105" s="185"/>
      <c r="BK105" s="185"/>
      <c r="BL105" s="185"/>
      <c r="BM105" s="185"/>
      <c r="BN105" s="185"/>
      <c r="BO105" s="185"/>
      <c r="BP105" s="185"/>
      <c r="BQ105" s="185"/>
      <c r="BR105" s="185"/>
      <c r="BS105" s="185"/>
      <c r="BT105" s="185"/>
      <c r="BU105" s="185"/>
    </row>
    <row r="106" spans="1:129" s="75" customFormat="1" ht="43.5" customHeight="1" x14ac:dyDescent="0.4">
      <c r="A106" s="338" t="s">
        <v>142</v>
      </c>
      <c r="B106" s="338"/>
      <c r="C106" s="338"/>
      <c r="D106" s="338"/>
      <c r="E106" s="338"/>
      <c r="F106" s="338"/>
      <c r="G106" s="313"/>
      <c r="H106" s="313"/>
      <c r="I106" s="313"/>
      <c r="J106" s="185"/>
      <c r="K106" s="185"/>
      <c r="L106" s="185"/>
      <c r="M106" s="185"/>
      <c r="N106" s="185"/>
      <c r="O106" s="185"/>
      <c r="P106" s="185"/>
      <c r="Q106" s="185"/>
      <c r="R106" s="185"/>
      <c r="S106" s="185"/>
      <c r="T106" s="185"/>
      <c r="U106" s="185"/>
      <c r="V106" s="185"/>
      <c r="W106" s="185"/>
      <c r="X106" s="185"/>
      <c r="Y106" s="185"/>
      <c r="Z106" s="185"/>
      <c r="AA106" s="185"/>
      <c r="AB106" s="185"/>
      <c r="AC106" s="185"/>
      <c r="AD106" s="185"/>
      <c r="AE106" s="185"/>
      <c r="AF106" s="185"/>
      <c r="AG106" s="185"/>
      <c r="AH106" s="185"/>
      <c r="AI106" s="185"/>
      <c r="AJ106" s="185"/>
      <c r="AK106" s="185"/>
      <c r="AL106" s="185"/>
      <c r="AM106" s="185"/>
      <c r="AN106" s="185"/>
      <c r="AO106" s="185"/>
      <c r="AP106" s="185"/>
      <c r="AQ106" s="185"/>
      <c r="AR106" s="185"/>
      <c r="AS106" s="185"/>
      <c r="AT106" s="185"/>
      <c r="AU106" s="185"/>
      <c r="AV106" s="185"/>
      <c r="AW106" s="185"/>
      <c r="AX106" s="185"/>
      <c r="AY106" s="185"/>
      <c r="AZ106" s="185"/>
      <c r="BA106" s="185"/>
      <c r="BB106" s="185"/>
      <c r="BC106" s="185"/>
      <c r="BD106" s="185"/>
      <c r="BE106" s="185"/>
      <c r="BF106" s="185"/>
      <c r="BG106" s="185"/>
      <c r="BH106" s="185"/>
      <c r="BI106" s="185"/>
      <c r="BJ106" s="185"/>
      <c r="BK106" s="185"/>
      <c r="BL106" s="185"/>
      <c r="BM106" s="185"/>
      <c r="BN106" s="185"/>
      <c r="BO106" s="185"/>
      <c r="BP106" s="185"/>
      <c r="BQ106" s="185"/>
      <c r="BR106" s="185"/>
      <c r="BS106" s="185"/>
      <c r="BT106" s="185"/>
      <c r="BU106" s="185"/>
    </row>
    <row r="107" spans="1:129" s="75" customFormat="1" ht="48.75" customHeight="1" x14ac:dyDescent="0.4">
      <c r="A107" s="338" t="s">
        <v>124</v>
      </c>
      <c r="B107" s="338"/>
      <c r="C107" s="338"/>
      <c r="D107" s="338"/>
      <c r="E107" s="338"/>
      <c r="F107" s="338"/>
      <c r="G107" s="313"/>
      <c r="H107" s="313"/>
      <c r="I107" s="313"/>
      <c r="J107" s="185"/>
      <c r="K107" s="185"/>
      <c r="L107" s="185"/>
      <c r="M107" s="185"/>
      <c r="N107" s="185"/>
      <c r="O107" s="185"/>
      <c r="P107" s="185"/>
      <c r="Q107" s="185"/>
      <c r="R107" s="185"/>
      <c r="S107" s="185"/>
      <c r="T107" s="185"/>
      <c r="U107" s="185"/>
      <c r="V107" s="185"/>
      <c r="W107" s="185"/>
      <c r="X107" s="185"/>
      <c r="Y107" s="185"/>
      <c r="Z107" s="185"/>
      <c r="AA107" s="185"/>
      <c r="AB107" s="185"/>
      <c r="AC107" s="185"/>
      <c r="AD107" s="185"/>
      <c r="AE107" s="185"/>
      <c r="AF107" s="185"/>
      <c r="AG107" s="185"/>
      <c r="AH107" s="185"/>
      <c r="AI107" s="185"/>
      <c r="AJ107" s="185"/>
      <c r="AK107" s="185"/>
      <c r="AL107" s="185"/>
      <c r="AM107" s="185"/>
      <c r="AN107" s="185"/>
      <c r="AO107" s="185"/>
      <c r="AP107" s="185"/>
      <c r="AQ107" s="185"/>
      <c r="AR107" s="185"/>
      <c r="AS107" s="185"/>
      <c r="AT107" s="185"/>
      <c r="AU107" s="185"/>
      <c r="AV107" s="185"/>
      <c r="AW107" s="185"/>
      <c r="AX107" s="185"/>
      <c r="AY107" s="185"/>
      <c r="AZ107" s="185"/>
      <c r="BA107" s="185"/>
      <c r="BB107" s="185"/>
      <c r="BC107" s="185"/>
      <c r="BD107" s="185"/>
      <c r="BE107" s="185"/>
      <c r="BF107" s="185"/>
      <c r="BG107" s="185"/>
      <c r="BH107" s="185"/>
      <c r="BI107" s="185"/>
      <c r="BJ107" s="185"/>
      <c r="BK107" s="185"/>
      <c r="BL107" s="185"/>
      <c r="BM107" s="185"/>
      <c r="BN107" s="185"/>
      <c r="BO107" s="185"/>
      <c r="BP107" s="185"/>
      <c r="BQ107" s="185"/>
      <c r="BR107" s="185"/>
      <c r="BS107" s="185"/>
      <c r="BT107" s="185"/>
      <c r="BU107" s="185"/>
    </row>
    <row r="108" spans="1:129" s="75" customFormat="1" ht="45.65" customHeight="1" x14ac:dyDescent="0.4">
      <c r="A108" s="410" t="s">
        <v>149</v>
      </c>
      <c r="B108" s="411"/>
      <c r="C108" s="411"/>
      <c r="D108" s="411"/>
      <c r="E108" s="411"/>
      <c r="F108" s="411"/>
      <c r="G108" s="315"/>
      <c r="H108" s="315"/>
      <c r="I108" s="315"/>
      <c r="M108" s="128"/>
    </row>
    <row r="109" spans="1:129" x14ac:dyDescent="0.4">
      <c r="A109" s="155"/>
      <c r="M109" s="78"/>
      <c r="BU109"/>
    </row>
    <row r="110" spans="1:129" x14ac:dyDescent="0.4">
      <c r="A110" s="155"/>
      <c r="M110" s="78"/>
      <c r="BU110"/>
    </row>
    <row r="111" spans="1:129" x14ac:dyDescent="0.4">
      <c r="A111" s="155"/>
      <c r="M111" s="78"/>
      <c r="BU111"/>
    </row>
    <row r="112" spans="1:129" x14ac:dyDescent="0.4">
      <c r="A112" s="155"/>
      <c r="M112" s="78"/>
      <c r="BU112"/>
    </row>
    <row r="113" spans="1:73" x14ac:dyDescent="0.4">
      <c r="A113" s="155"/>
      <c r="M113" s="78"/>
      <c r="BU113"/>
    </row>
    <row r="114" spans="1:73" x14ac:dyDescent="0.4">
      <c r="A114" s="155"/>
      <c r="M114" s="78"/>
      <c r="BU114"/>
    </row>
    <row r="115" spans="1:73" x14ac:dyDescent="0.4">
      <c r="A115" s="155"/>
      <c r="M115" s="78"/>
      <c r="BU115"/>
    </row>
    <row r="116" spans="1:73" x14ac:dyDescent="0.4">
      <c r="A116" s="155"/>
      <c r="M116" s="78"/>
      <c r="BU116"/>
    </row>
    <row r="117" spans="1:73" x14ac:dyDescent="0.4">
      <c r="A117" s="155"/>
      <c r="C117" s="77"/>
      <c r="M117" s="78"/>
      <c r="BU117"/>
    </row>
    <row r="118" spans="1:73" ht="12.75" customHeight="1" x14ac:dyDescent="0.4">
      <c r="M118" s="78"/>
      <c r="BU118"/>
    </row>
    <row r="119" spans="1:73" ht="12.75" customHeight="1" x14ac:dyDescent="0.4">
      <c r="M119" s="78"/>
      <c r="BU119"/>
    </row>
    <row r="120" spans="1:73" x14ac:dyDescent="0.4">
      <c r="M120" s="78"/>
      <c r="BU120"/>
    </row>
    <row r="121" spans="1:73" x14ac:dyDescent="0.4">
      <c r="M121" s="78"/>
      <c r="BU121"/>
    </row>
    <row r="122" spans="1:73" x14ac:dyDescent="0.4">
      <c r="M122" s="78"/>
      <c r="BU122"/>
    </row>
    <row r="123" spans="1:73" x14ac:dyDescent="0.4">
      <c r="M123" s="78"/>
      <c r="BU123"/>
    </row>
    <row r="124" spans="1:73" x14ac:dyDescent="0.4">
      <c r="M124" s="78"/>
      <c r="BU124"/>
    </row>
    <row r="125" spans="1:73" x14ac:dyDescent="0.4">
      <c r="M125" s="78"/>
      <c r="BU125"/>
    </row>
    <row r="126" spans="1:73" x14ac:dyDescent="0.4">
      <c r="M126" s="78"/>
      <c r="BU126"/>
    </row>
    <row r="127" spans="1:73" x14ac:dyDescent="0.4">
      <c r="M127" s="78"/>
      <c r="BU127"/>
    </row>
    <row r="128" spans="1:73" x14ac:dyDescent="0.4">
      <c r="M128" s="78"/>
      <c r="BU128"/>
    </row>
    <row r="129" spans="13:73" x14ac:dyDescent="0.4">
      <c r="M129" s="78"/>
      <c r="BU129"/>
    </row>
    <row r="130" spans="13:73" x14ac:dyDescent="0.4">
      <c r="M130" s="78"/>
      <c r="BU130"/>
    </row>
    <row r="131" spans="13:73" x14ac:dyDescent="0.4">
      <c r="M131" s="78"/>
      <c r="BU131"/>
    </row>
    <row r="132" spans="13:73" x14ac:dyDescent="0.4">
      <c r="M132" s="78"/>
      <c r="BU132"/>
    </row>
    <row r="133" spans="13:73" x14ac:dyDescent="0.4">
      <c r="M133" s="78"/>
      <c r="BU133"/>
    </row>
    <row r="134" spans="13:73" x14ac:dyDescent="0.4">
      <c r="M134" s="78"/>
      <c r="BU134"/>
    </row>
    <row r="135" spans="13:73" x14ac:dyDescent="0.4">
      <c r="M135" s="78"/>
      <c r="BU135"/>
    </row>
    <row r="136" spans="13:73" x14ac:dyDescent="0.4">
      <c r="M136" s="78"/>
      <c r="BU136"/>
    </row>
    <row r="137" spans="13:73" x14ac:dyDescent="0.4">
      <c r="M137" s="78"/>
      <c r="BU137"/>
    </row>
    <row r="138" spans="13:73" x14ac:dyDescent="0.4">
      <c r="M138" s="78"/>
      <c r="BU138"/>
    </row>
    <row r="139" spans="13:73" x14ac:dyDescent="0.4">
      <c r="M139" s="78"/>
      <c r="BU139"/>
    </row>
    <row r="140" spans="13:73" x14ac:dyDescent="0.4">
      <c r="M140" s="78"/>
      <c r="BU140"/>
    </row>
    <row r="141" spans="13:73" x14ac:dyDescent="0.4">
      <c r="M141" s="78"/>
      <c r="BU141"/>
    </row>
    <row r="142" spans="13:73" x14ac:dyDescent="0.4">
      <c r="M142" s="78"/>
      <c r="BU142"/>
    </row>
    <row r="143" spans="13:73" x14ac:dyDescent="0.4">
      <c r="M143" s="78"/>
      <c r="BU143"/>
    </row>
    <row r="144" spans="13:73" x14ac:dyDescent="0.4">
      <c r="M144" s="78"/>
      <c r="BU144"/>
    </row>
    <row r="145" spans="13:73" x14ac:dyDescent="0.4">
      <c r="M145" s="78"/>
      <c r="BU145"/>
    </row>
    <row r="146" spans="13:73" x14ac:dyDescent="0.4">
      <c r="M146" s="78"/>
      <c r="BU146"/>
    </row>
    <row r="147" spans="13:73" x14ac:dyDescent="0.4">
      <c r="M147" s="78"/>
      <c r="BU147"/>
    </row>
    <row r="148" spans="13:73" x14ac:dyDescent="0.4">
      <c r="M148" s="78"/>
      <c r="BU148"/>
    </row>
    <row r="149" spans="13:73" x14ac:dyDescent="0.4">
      <c r="M149" s="78"/>
      <c r="BU149"/>
    </row>
    <row r="150" spans="13:73" x14ac:dyDescent="0.4">
      <c r="M150" s="78"/>
      <c r="BU150"/>
    </row>
    <row r="151" spans="13:73" x14ac:dyDescent="0.4">
      <c r="M151" s="78"/>
      <c r="BU151"/>
    </row>
    <row r="152" spans="13:73" x14ac:dyDescent="0.4">
      <c r="M152" s="78"/>
      <c r="BU152"/>
    </row>
    <row r="153" spans="13:73" x14ac:dyDescent="0.4">
      <c r="M153" s="78"/>
      <c r="BU153"/>
    </row>
    <row r="154" spans="13:73" x14ac:dyDescent="0.4">
      <c r="M154" s="78"/>
      <c r="BU154"/>
    </row>
    <row r="155" spans="13:73" x14ac:dyDescent="0.4">
      <c r="M155" s="78"/>
      <c r="BU155"/>
    </row>
    <row r="156" spans="13:73" x14ac:dyDescent="0.4">
      <c r="M156" s="78"/>
      <c r="BU156"/>
    </row>
    <row r="157" spans="13:73" x14ac:dyDescent="0.4">
      <c r="M157" s="78"/>
      <c r="BU157"/>
    </row>
    <row r="158" spans="13:73" x14ac:dyDescent="0.4">
      <c r="M158" s="78"/>
      <c r="BU158"/>
    </row>
    <row r="159" spans="13:73" x14ac:dyDescent="0.4">
      <c r="M159" s="78"/>
      <c r="BU159"/>
    </row>
    <row r="160" spans="13:73" x14ac:dyDescent="0.4">
      <c r="M160" s="78"/>
      <c r="BU160"/>
    </row>
    <row r="161" spans="13:73" x14ac:dyDescent="0.4">
      <c r="M161" s="78"/>
      <c r="BU161"/>
    </row>
    <row r="162" spans="13:73" x14ac:dyDescent="0.4">
      <c r="M162" s="78"/>
      <c r="BU162"/>
    </row>
    <row r="163" spans="13:73" x14ac:dyDescent="0.4">
      <c r="M163" s="78"/>
      <c r="BU163"/>
    </row>
    <row r="164" spans="13:73" x14ac:dyDescent="0.4">
      <c r="M164" s="78"/>
      <c r="BU164"/>
    </row>
  </sheetData>
  <mergeCells count="65">
    <mergeCell ref="A108:F108"/>
    <mergeCell ref="A107:F107"/>
    <mergeCell ref="D24:R24"/>
    <mergeCell ref="D12:R12"/>
    <mergeCell ref="C102:D102"/>
    <mergeCell ref="C103:E103"/>
    <mergeCell ref="BE8:BL8"/>
    <mergeCell ref="E6:R7"/>
    <mergeCell ref="G8:I8"/>
    <mergeCell ref="J8:R8"/>
    <mergeCell ref="E8:F8"/>
    <mergeCell ref="AV24:BD24"/>
    <mergeCell ref="BE24:BL24"/>
    <mergeCell ref="AV12:BD12"/>
    <mergeCell ref="BU6:BU10"/>
    <mergeCell ref="A6:A10"/>
    <mergeCell ref="D6:D10"/>
    <mergeCell ref="C6:C10"/>
    <mergeCell ref="B6:B10"/>
    <mergeCell ref="S6:AL7"/>
    <mergeCell ref="S8:AB8"/>
    <mergeCell ref="AC8:AL8"/>
    <mergeCell ref="AM8:AU8"/>
    <mergeCell ref="AM6:BD7"/>
    <mergeCell ref="BE6:BT7"/>
    <mergeCell ref="BM8:BT8"/>
    <mergeCell ref="AV8:BD8"/>
    <mergeCell ref="S24:AB24"/>
    <mergeCell ref="AC24:AL24"/>
    <mergeCell ref="AM24:AU24"/>
    <mergeCell ref="S12:AB12"/>
    <mergeCell ref="AC12:AL12"/>
    <mergeCell ref="AM12:AU12"/>
    <mergeCell ref="A1:BU1"/>
    <mergeCell ref="A2:BU2"/>
    <mergeCell ref="A3:BU3"/>
    <mergeCell ref="A4:BU4"/>
    <mergeCell ref="D88:R88"/>
    <mergeCell ref="S88:AB88"/>
    <mergeCell ref="AC88:AL88"/>
    <mergeCell ref="AM88:AU88"/>
    <mergeCell ref="BM39:BT39"/>
    <mergeCell ref="D39:R39"/>
    <mergeCell ref="D74:R74"/>
    <mergeCell ref="S74:AB74"/>
    <mergeCell ref="AC74:AL74"/>
    <mergeCell ref="AM74:AU74"/>
    <mergeCell ref="AV74:BD74"/>
    <mergeCell ref="BE74:BL74"/>
    <mergeCell ref="A5:BU5"/>
    <mergeCell ref="A104:F104"/>
    <mergeCell ref="A105:F105"/>
    <mergeCell ref="A106:F106"/>
    <mergeCell ref="S39:AB39"/>
    <mergeCell ref="AC39:AL39"/>
    <mergeCell ref="AM39:AU39"/>
    <mergeCell ref="BM12:BT12"/>
    <mergeCell ref="AV88:BD88"/>
    <mergeCell ref="BE88:BL88"/>
    <mergeCell ref="BM88:BT88"/>
    <mergeCell ref="BM24:BT24"/>
    <mergeCell ref="BE12:BL12"/>
    <mergeCell ref="AV39:BD39"/>
    <mergeCell ref="BE39:BL39"/>
    <mergeCell ref="BM74:BT74"/>
  </mergeCells>
  <printOptions horizontalCentered="1" verticalCentered="1" gridLines="1"/>
  <pageMargins left="0.23622047244094491" right="0.23622047244094491" top="0.74803149606299213" bottom="0.74803149606299213" header="0.31496062992125984" footer="0.31496062992125984"/>
  <pageSetup paperSize="8" scale="45" fitToWidth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36"/>
  <sheetViews>
    <sheetView workbookViewId="0">
      <selection activeCell="H33" sqref="H33"/>
    </sheetView>
  </sheetViews>
  <sheetFormatPr defaultRowHeight="14.6" x14ac:dyDescent="0.4"/>
  <cols>
    <col min="3" max="3" width="43.3046875" customWidth="1"/>
    <col min="12" max="12" width="7.3828125" customWidth="1"/>
    <col min="13" max="13" width="8.3046875" customWidth="1"/>
    <col min="14" max="14" width="7.15234375" customWidth="1"/>
    <col min="17" max="17" width="7.53515625" customWidth="1"/>
    <col min="18" max="19" width="7.3046875" customWidth="1"/>
    <col min="20" max="20" width="7.15234375" customWidth="1"/>
    <col min="21" max="21" width="8" customWidth="1"/>
    <col min="22" max="22" width="7.69140625" customWidth="1"/>
    <col min="23" max="23" width="6.3046875" customWidth="1"/>
    <col min="24" max="24" width="6.84375" customWidth="1"/>
    <col min="25" max="25" width="7.3828125" customWidth="1"/>
    <col min="26" max="26" width="7" customWidth="1"/>
    <col min="27" max="27" width="5.53515625" customWidth="1"/>
    <col min="28" max="28" width="7.3828125" customWidth="1"/>
    <col min="29" max="29" width="6.69140625" customWidth="1"/>
  </cols>
  <sheetData>
    <row r="1" spans="1:30" ht="15" thickTop="1" x14ac:dyDescent="0.4">
      <c r="A1" s="421" t="s">
        <v>31</v>
      </c>
      <c r="B1" s="422"/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2"/>
      <c r="R1" s="422"/>
      <c r="S1" s="422"/>
      <c r="T1" s="422"/>
      <c r="U1" s="422"/>
      <c r="V1" s="422"/>
      <c r="W1" s="422"/>
      <c r="X1" s="422"/>
      <c r="Y1" s="422"/>
      <c r="Z1" s="422"/>
      <c r="AA1" s="422"/>
      <c r="AB1" s="422"/>
      <c r="AC1" s="423"/>
    </row>
    <row r="2" spans="1:30" x14ac:dyDescent="0.4">
      <c r="A2" s="424" t="s">
        <v>32</v>
      </c>
      <c r="B2" s="425"/>
      <c r="C2" s="425"/>
      <c r="D2" s="425"/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5"/>
      <c r="R2" s="425"/>
      <c r="S2" s="425"/>
      <c r="T2" s="425"/>
      <c r="U2" s="425"/>
      <c r="V2" s="425"/>
      <c r="W2" s="425"/>
      <c r="X2" s="425"/>
      <c r="Y2" s="425"/>
      <c r="Z2" s="425"/>
      <c r="AA2" s="425"/>
      <c r="AB2" s="425"/>
      <c r="AC2" s="425"/>
      <c r="AD2" s="3"/>
    </row>
    <row r="3" spans="1:30" x14ac:dyDescent="0.4">
      <c r="A3" s="424" t="s">
        <v>35</v>
      </c>
      <c r="B3" s="425"/>
      <c r="C3" s="425"/>
      <c r="D3" s="425"/>
      <c r="E3" s="425"/>
      <c r="F3" s="425"/>
      <c r="G3" s="425"/>
      <c r="H3" s="425"/>
      <c r="I3" s="425"/>
      <c r="J3" s="425"/>
      <c r="K3" s="425"/>
      <c r="L3" s="425"/>
      <c r="M3" s="425"/>
      <c r="N3" s="425"/>
      <c r="O3" s="425"/>
      <c r="P3" s="425"/>
      <c r="Q3" s="425"/>
      <c r="R3" s="425"/>
      <c r="S3" s="425"/>
      <c r="T3" s="425"/>
      <c r="U3" s="425"/>
      <c r="V3" s="425"/>
      <c r="W3" s="425"/>
      <c r="X3" s="425"/>
      <c r="Y3" s="425"/>
      <c r="Z3" s="425"/>
      <c r="AA3" s="425"/>
      <c r="AB3" s="425"/>
      <c r="AC3" s="426"/>
    </row>
    <row r="4" spans="1:30" x14ac:dyDescent="0.4">
      <c r="A4" s="424" t="s">
        <v>36</v>
      </c>
      <c r="B4" s="425"/>
      <c r="C4" s="425"/>
      <c r="D4" s="425"/>
      <c r="E4" s="425"/>
      <c r="F4" s="425"/>
      <c r="G4" s="425"/>
      <c r="H4" s="425"/>
      <c r="I4" s="425"/>
      <c r="J4" s="425"/>
      <c r="K4" s="425"/>
      <c r="L4" s="425"/>
      <c r="M4" s="425"/>
      <c r="N4" s="425"/>
      <c r="O4" s="425"/>
      <c r="P4" s="425"/>
      <c r="Q4" s="425"/>
      <c r="R4" s="425"/>
      <c r="S4" s="425"/>
      <c r="T4" s="425"/>
      <c r="U4" s="425"/>
      <c r="V4" s="425"/>
      <c r="W4" s="425"/>
      <c r="X4" s="425"/>
      <c r="Y4" s="425"/>
      <c r="Z4" s="425"/>
      <c r="AA4" s="425"/>
      <c r="AB4" s="425"/>
      <c r="AC4" s="425"/>
    </row>
    <row r="5" spans="1:30" x14ac:dyDescent="0.4">
      <c r="A5" s="427"/>
      <c r="B5" s="428"/>
      <c r="C5" s="428"/>
      <c r="D5" s="428"/>
      <c r="E5" s="428"/>
      <c r="F5" s="428"/>
      <c r="G5" s="428"/>
      <c r="H5" s="428"/>
      <c r="I5" s="428"/>
      <c r="J5" s="428"/>
      <c r="K5" s="428"/>
      <c r="L5" s="428"/>
      <c r="M5" s="428"/>
      <c r="N5" s="428"/>
      <c r="O5" s="428"/>
      <c r="P5" s="428"/>
      <c r="Q5" s="428"/>
      <c r="R5" s="428"/>
      <c r="S5" s="428"/>
      <c r="T5" s="428"/>
      <c r="U5" s="428"/>
      <c r="V5" s="428"/>
      <c r="W5" s="428"/>
      <c r="X5" s="428"/>
      <c r="Y5" s="428"/>
      <c r="Z5" s="428"/>
      <c r="AA5" s="428"/>
      <c r="AB5" s="428"/>
      <c r="AC5" s="428"/>
      <c r="AD5" s="3"/>
    </row>
    <row r="6" spans="1:30" x14ac:dyDescent="0.4">
      <c r="A6" s="427" t="s">
        <v>33</v>
      </c>
      <c r="B6" s="428"/>
      <c r="C6" s="428"/>
      <c r="D6" s="428"/>
      <c r="E6" s="428"/>
      <c r="F6" s="428"/>
      <c r="G6" s="428"/>
      <c r="H6" s="428"/>
      <c r="I6" s="428"/>
      <c r="J6" s="428"/>
      <c r="K6" s="428"/>
      <c r="L6" s="428"/>
      <c r="M6" s="428"/>
      <c r="N6" s="428"/>
      <c r="O6" s="428"/>
      <c r="P6" s="428"/>
      <c r="Q6" s="428"/>
      <c r="R6" s="428"/>
      <c r="S6" s="428"/>
      <c r="T6" s="428"/>
      <c r="U6" s="428"/>
      <c r="V6" s="428"/>
      <c r="W6" s="428"/>
      <c r="X6" s="428"/>
      <c r="Y6" s="428"/>
      <c r="Z6" s="428"/>
      <c r="AA6" s="428"/>
      <c r="AB6" s="428"/>
      <c r="AC6" s="428"/>
      <c r="AD6" s="3"/>
    </row>
    <row r="7" spans="1:30" ht="15" thickBot="1" x14ac:dyDescent="0.45">
      <c r="A7" s="429"/>
      <c r="B7" s="430"/>
      <c r="C7" s="430"/>
      <c r="D7" s="430"/>
      <c r="E7" s="430"/>
      <c r="F7" s="430"/>
      <c r="G7" s="430"/>
      <c r="H7" s="430"/>
      <c r="I7" s="430"/>
      <c r="J7" s="430"/>
      <c r="K7" s="430"/>
      <c r="L7" s="430"/>
      <c r="M7" s="430"/>
      <c r="N7" s="430"/>
      <c r="O7" s="430"/>
      <c r="P7" s="430"/>
      <c r="Q7" s="430"/>
      <c r="R7" s="430"/>
      <c r="S7" s="430"/>
      <c r="T7" s="430"/>
      <c r="U7" s="430"/>
      <c r="V7" s="430"/>
      <c r="W7" s="430"/>
      <c r="X7" s="430"/>
      <c r="Y7" s="430"/>
      <c r="Z7" s="430"/>
      <c r="AA7" s="430"/>
      <c r="AB7" s="430"/>
      <c r="AC7" s="430"/>
      <c r="AD7" s="3"/>
    </row>
    <row r="8" spans="1:30" ht="15" thickTop="1" x14ac:dyDescent="0.4">
      <c r="A8" s="442" t="s">
        <v>34</v>
      </c>
      <c r="B8" s="439" t="s">
        <v>0</v>
      </c>
      <c r="C8" s="442" t="s">
        <v>1</v>
      </c>
      <c r="D8" s="439" t="s">
        <v>2</v>
      </c>
      <c r="E8" s="421" t="s">
        <v>21</v>
      </c>
      <c r="F8" s="422"/>
      <c r="G8" s="422"/>
      <c r="H8" s="422"/>
      <c r="I8" s="422"/>
      <c r="J8" s="422"/>
      <c r="K8" s="423"/>
      <c r="L8" s="421" t="s">
        <v>3</v>
      </c>
      <c r="M8" s="422"/>
      <c r="N8" s="422"/>
      <c r="O8" s="422"/>
      <c r="P8" s="422"/>
      <c r="Q8" s="423"/>
      <c r="R8" s="421" t="s">
        <v>14</v>
      </c>
      <c r="S8" s="422"/>
      <c r="T8" s="422"/>
      <c r="U8" s="422"/>
      <c r="V8" s="422"/>
      <c r="W8" s="423"/>
      <c r="X8" s="421" t="s">
        <v>17</v>
      </c>
      <c r="Y8" s="422"/>
      <c r="Z8" s="422"/>
      <c r="AA8" s="422"/>
      <c r="AB8" s="422"/>
      <c r="AC8" s="423"/>
    </row>
    <row r="9" spans="1:30" x14ac:dyDescent="0.4">
      <c r="A9" s="443"/>
      <c r="B9" s="440"/>
      <c r="C9" s="443"/>
      <c r="D9" s="440"/>
      <c r="E9" s="424"/>
      <c r="F9" s="425"/>
      <c r="G9" s="425"/>
      <c r="H9" s="425"/>
      <c r="I9" s="425"/>
      <c r="J9" s="425"/>
      <c r="K9" s="426"/>
      <c r="L9" s="424"/>
      <c r="M9" s="425"/>
      <c r="N9" s="425"/>
      <c r="O9" s="425"/>
      <c r="P9" s="425"/>
      <c r="Q9" s="426"/>
      <c r="R9" s="424"/>
      <c r="S9" s="425"/>
      <c r="T9" s="425"/>
      <c r="U9" s="425"/>
      <c r="V9" s="425"/>
      <c r="W9" s="426"/>
      <c r="X9" s="424"/>
      <c r="Y9" s="425"/>
      <c r="Z9" s="425"/>
      <c r="AA9" s="425"/>
      <c r="AB9" s="425"/>
      <c r="AC9" s="426"/>
    </row>
    <row r="10" spans="1:30" ht="15" thickBot="1" x14ac:dyDescent="0.45">
      <c r="A10" s="443"/>
      <c r="B10" s="440"/>
      <c r="C10" s="443"/>
      <c r="D10" s="440"/>
      <c r="E10" s="424"/>
      <c r="F10" s="425"/>
      <c r="G10" s="425"/>
      <c r="H10" s="425"/>
      <c r="I10" s="425"/>
      <c r="J10" s="425"/>
      <c r="K10" s="426"/>
      <c r="L10" s="436"/>
      <c r="M10" s="437"/>
      <c r="N10" s="437"/>
      <c r="O10" s="437"/>
      <c r="P10" s="437"/>
      <c r="Q10" s="438"/>
      <c r="R10" s="436"/>
      <c r="S10" s="437"/>
      <c r="T10" s="437"/>
      <c r="U10" s="437"/>
      <c r="V10" s="437"/>
      <c r="W10" s="438"/>
      <c r="X10" s="436"/>
      <c r="Y10" s="437"/>
      <c r="Z10" s="437"/>
      <c r="AA10" s="437"/>
      <c r="AB10" s="437"/>
      <c r="AC10" s="438"/>
    </row>
    <row r="11" spans="1:30" ht="15.45" thickTop="1" thickBot="1" x14ac:dyDescent="0.45">
      <c r="A11" s="443"/>
      <c r="B11" s="440"/>
      <c r="C11" s="443"/>
      <c r="D11" s="440"/>
      <c r="E11" s="436"/>
      <c r="F11" s="437"/>
      <c r="G11" s="437"/>
      <c r="H11" s="437"/>
      <c r="I11" s="437"/>
      <c r="J11" s="437"/>
      <c r="K11" s="438"/>
      <c r="L11" s="431" t="s">
        <v>10</v>
      </c>
      <c r="M11" s="432"/>
      <c r="N11" s="433"/>
      <c r="O11" s="434" t="s">
        <v>13</v>
      </c>
      <c r="P11" s="432"/>
      <c r="Q11" s="435"/>
      <c r="R11" s="431" t="s">
        <v>15</v>
      </c>
      <c r="S11" s="432"/>
      <c r="T11" s="433"/>
      <c r="U11" s="434" t="s">
        <v>16</v>
      </c>
      <c r="V11" s="432"/>
      <c r="W11" s="435"/>
      <c r="X11" s="431" t="s">
        <v>18</v>
      </c>
      <c r="Y11" s="432"/>
      <c r="Z11" s="433"/>
      <c r="AA11" s="434" t="s">
        <v>19</v>
      </c>
      <c r="AB11" s="432"/>
      <c r="AC11" s="435"/>
    </row>
    <row r="12" spans="1:30" ht="85.75" thickTop="1" thickBot="1" x14ac:dyDescent="0.45">
      <c r="A12" s="443"/>
      <c r="B12" s="441"/>
      <c r="C12" s="444"/>
      <c r="D12" s="441"/>
      <c r="E12" s="7" t="s">
        <v>4</v>
      </c>
      <c r="F12" s="8" t="s">
        <v>5</v>
      </c>
      <c r="G12" s="8" t="s">
        <v>6</v>
      </c>
      <c r="H12" s="8" t="s">
        <v>7</v>
      </c>
      <c r="I12" s="7" t="s">
        <v>8</v>
      </c>
      <c r="J12" s="8" t="s">
        <v>9</v>
      </c>
      <c r="K12" s="1" t="s">
        <v>37</v>
      </c>
      <c r="L12" s="5" t="s">
        <v>5</v>
      </c>
      <c r="M12" s="1" t="s">
        <v>11</v>
      </c>
      <c r="N12" s="62" t="s">
        <v>12</v>
      </c>
      <c r="O12" s="1" t="s">
        <v>5</v>
      </c>
      <c r="P12" s="1" t="s">
        <v>11</v>
      </c>
      <c r="Q12" s="7" t="s">
        <v>12</v>
      </c>
      <c r="R12" s="7" t="s">
        <v>5</v>
      </c>
      <c r="S12" s="8" t="s">
        <v>11</v>
      </c>
      <c r="T12" s="64" t="s">
        <v>12</v>
      </c>
      <c r="U12" s="8" t="s">
        <v>5</v>
      </c>
      <c r="V12" s="8" t="s">
        <v>11</v>
      </c>
      <c r="W12" s="9" t="s">
        <v>12</v>
      </c>
      <c r="X12" s="7" t="s">
        <v>5</v>
      </c>
      <c r="Y12" s="7" t="s">
        <v>11</v>
      </c>
      <c r="Z12" s="64" t="s">
        <v>12</v>
      </c>
      <c r="AA12" s="8" t="s">
        <v>5</v>
      </c>
      <c r="AB12" s="7" t="s">
        <v>11</v>
      </c>
      <c r="AC12" s="8" t="s">
        <v>12</v>
      </c>
    </row>
    <row r="13" spans="1:30" ht="15.45" thickTop="1" thickBot="1" x14ac:dyDescent="0.45">
      <c r="A13" s="11"/>
      <c r="B13" s="11">
        <v>1</v>
      </c>
      <c r="C13" s="10">
        <v>2</v>
      </c>
      <c r="D13" s="10">
        <v>3</v>
      </c>
      <c r="E13" s="10">
        <v>4</v>
      </c>
      <c r="F13" s="10">
        <v>5</v>
      </c>
      <c r="G13" s="10">
        <v>6</v>
      </c>
      <c r="H13" s="10">
        <v>7</v>
      </c>
      <c r="I13" s="11">
        <v>8</v>
      </c>
      <c r="J13" s="10">
        <v>9</v>
      </c>
      <c r="K13" s="10">
        <v>10</v>
      </c>
      <c r="L13" s="11">
        <v>11</v>
      </c>
      <c r="M13" s="10">
        <v>12</v>
      </c>
      <c r="N13" s="63">
        <v>13</v>
      </c>
      <c r="O13" s="10">
        <v>14</v>
      </c>
      <c r="P13" s="10">
        <v>15</v>
      </c>
      <c r="Q13" s="6">
        <v>16</v>
      </c>
      <c r="R13" s="6">
        <v>17</v>
      </c>
      <c r="S13" s="4">
        <v>18</v>
      </c>
      <c r="T13" s="65">
        <v>19</v>
      </c>
      <c r="U13" s="4">
        <v>20</v>
      </c>
      <c r="V13" s="4">
        <v>21</v>
      </c>
      <c r="W13" s="4">
        <v>22</v>
      </c>
      <c r="X13" s="6">
        <v>23</v>
      </c>
      <c r="Y13" s="6">
        <v>24</v>
      </c>
      <c r="Z13" s="65">
        <v>25</v>
      </c>
      <c r="AA13" s="4">
        <v>26</v>
      </c>
      <c r="AB13" s="6">
        <v>27</v>
      </c>
      <c r="AC13" s="4">
        <v>28</v>
      </c>
    </row>
    <row r="14" spans="1:30" ht="15.45" thickTop="1" thickBot="1" x14ac:dyDescent="0.45">
      <c r="A14" s="11">
        <v>1</v>
      </c>
      <c r="B14" s="23" t="s">
        <v>20</v>
      </c>
      <c r="D14" s="12"/>
      <c r="H14" s="12"/>
      <c r="O14" s="21"/>
      <c r="P14" s="21"/>
      <c r="AC14" s="14"/>
    </row>
    <row r="15" spans="1:30" ht="15.45" thickTop="1" thickBot="1" x14ac:dyDescent="0.45">
      <c r="A15" s="11">
        <v>2</v>
      </c>
      <c r="B15" s="25"/>
      <c r="C15" s="60"/>
      <c r="D15" s="26"/>
      <c r="E15" s="30"/>
      <c r="F15" s="30"/>
      <c r="G15" s="30"/>
      <c r="H15" s="30"/>
      <c r="I15" s="30"/>
      <c r="J15" s="30"/>
      <c r="K15" s="14"/>
      <c r="L15" s="47"/>
      <c r="M15" s="12"/>
      <c r="N15" s="48"/>
      <c r="O15" s="70"/>
      <c r="P15" s="27"/>
      <c r="Q15" s="57"/>
      <c r="R15" s="47"/>
      <c r="S15" s="30"/>
      <c r="T15" s="53"/>
      <c r="U15" s="47"/>
      <c r="V15" s="30"/>
      <c r="W15" s="57"/>
      <c r="X15" s="47"/>
      <c r="Y15" s="30"/>
      <c r="Z15" s="53"/>
      <c r="AA15" s="47"/>
      <c r="AB15" s="30"/>
      <c r="AC15" s="14"/>
    </row>
    <row r="16" spans="1:30" ht="15.45" thickTop="1" thickBot="1" x14ac:dyDescent="0.45">
      <c r="A16" s="6">
        <v>3</v>
      </c>
      <c r="B16" s="36"/>
      <c r="C16" s="44"/>
      <c r="D16" s="29"/>
      <c r="E16" s="31"/>
      <c r="F16" s="31"/>
      <c r="G16" s="31"/>
      <c r="H16" s="31"/>
      <c r="I16" s="31"/>
      <c r="J16" s="31"/>
      <c r="K16" s="37"/>
      <c r="L16" s="29"/>
      <c r="M16" s="31"/>
      <c r="N16" s="49"/>
      <c r="O16" s="71"/>
      <c r="P16" s="29"/>
      <c r="Q16" s="44"/>
      <c r="R16" s="29"/>
      <c r="S16" s="31"/>
      <c r="T16" s="49"/>
      <c r="U16" s="29"/>
      <c r="V16" s="31"/>
      <c r="W16" s="44"/>
      <c r="X16" s="29"/>
      <c r="Y16" s="31"/>
      <c r="Z16" s="49"/>
      <c r="AA16" s="29"/>
      <c r="AB16" s="31"/>
      <c r="AC16" s="37"/>
    </row>
    <row r="17" spans="1:29" ht="15.45" thickTop="1" thickBot="1" x14ac:dyDescent="0.45">
      <c r="A17" s="6">
        <v>4</v>
      </c>
      <c r="B17" s="24"/>
      <c r="C17" s="58"/>
      <c r="D17" s="27"/>
      <c r="E17" s="32"/>
      <c r="F17" s="32"/>
      <c r="G17" s="32"/>
      <c r="H17" s="32"/>
      <c r="I17" s="32"/>
      <c r="J17" s="32"/>
      <c r="K17" s="2"/>
      <c r="L17" s="27"/>
      <c r="M17" s="32"/>
      <c r="N17" s="50"/>
      <c r="O17" s="72"/>
      <c r="P17" s="27"/>
      <c r="Q17" s="58"/>
      <c r="R17" s="27"/>
      <c r="S17" s="32"/>
      <c r="T17" s="50"/>
      <c r="U17" s="27"/>
      <c r="V17" s="32"/>
      <c r="W17" s="58"/>
      <c r="X17" s="27"/>
      <c r="Y17" s="32"/>
      <c r="Z17" s="50"/>
      <c r="AA17" s="27"/>
      <c r="AB17" s="32"/>
      <c r="AC17" s="2"/>
    </row>
    <row r="18" spans="1:29" ht="15.45" thickTop="1" thickBot="1" x14ac:dyDescent="0.45">
      <c r="A18" s="74">
        <v>5</v>
      </c>
      <c r="B18" s="36"/>
      <c r="C18" s="44"/>
      <c r="D18" s="29"/>
      <c r="E18" s="31"/>
      <c r="F18" s="31"/>
      <c r="G18" s="31"/>
      <c r="H18" s="31"/>
      <c r="I18" s="31"/>
      <c r="J18" s="31"/>
      <c r="K18" s="37"/>
      <c r="L18" s="29"/>
      <c r="M18" s="31"/>
      <c r="N18" s="49"/>
      <c r="O18" s="71"/>
      <c r="P18" s="29"/>
      <c r="Q18" s="44"/>
      <c r="R18" s="29"/>
      <c r="S18" s="31"/>
      <c r="T18" s="49"/>
      <c r="U18" s="29"/>
      <c r="V18" s="31"/>
      <c r="W18" s="44"/>
      <c r="X18" s="29"/>
      <c r="Y18" s="31"/>
      <c r="Z18" s="49"/>
      <c r="AA18" s="29"/>
      <c r="AB18" s="31"/>
      <c r="AC18" s="37"/>
    </row>
    <row r="19" spans="1:29" ht="15.45" thickTop="1" thickBot="1" x14ac:dyDescent="0.45">
      <c r="A19" s="11">
        <v>6</v>
      </c>
      <c r="B19" s="40"/>
      <c r="C19" s="43"/>
      <c r="D19" s="34"/>
      <c r="E19" s="41"/>
      <c r="F19" s="41"/>
      <c r="G19" s="41"/>
      <c r="H19" s="41"/>
      <c r="I19" s="41"/>
      <c r="J19" s="35"/>
      <c r="K19" s="46"/>
      <c r="L19" s="34"/>
      <c r="M19" s="41"/>
      <c r="N19" s="51"/>
      <c r="O19" s="73"/>
      <c r="P19" s="34"/>
      <c r="Q19" s="43"/>
      <c r="R19" s="34"/>
      <c r="S19" s="41"/>
      <c r="T19" s="51"/>
      <c r="U19" s="34"/>
      <c r="V19" s="41"/>
      <c r="W19" s="43"/>
      <c r="X19" s="34"/>
      <c r="Y19" s="41"/>
      <c r="Z19" s="51"/>
      <c r="AA19" s="34"/>
      <c r="AB19" s="41"/>
      <c r="AC19" s="42"/>
    </row>
    <row r="20" spans="1:29" ht="15.45" thickTop="1" thickBot="1" x14ac:dyDescent="0.45">
      <c r="A20" s="74">
        <v>7</v>
      </c>
      <c r="B20" s="20"/>
      <c r="C20" s="21" t="s">
        <v>22</v>
      </c>
      <c r="D20" s="20"/>
      <c r="E20" s="21"/>
      <c r="F20" s="23"/>
      <c r="G20" s="20"/>
      <c r="H20" s="21"/>
      <c r="I20" s="23"/>
      <c r="J20" s="23"/>
      <c r="K20" s="23"/>
      <c r="L20" s="20"/>
      <c r="M20" s="21"/>
      <c r="N20" s="23"/>
      <c r="O20" s="69"/>
      <c r="P20" s="23"/>
      <c r="Q20" s="23"/>
      <c r="R20" s="23"/>
      <c r="S20" s="23"/>
      <c r="T20" s="67"/>
      <c r="U20" s="21"/>
      <c r="V20" s="23"/>
      <c r="W20" s="23"/>
      <c r="X20" s="20"/>
      <c r="Y20" s="21"/>
      <c r="Z20" s="67"/>
      <c r="AA20" s="22"/>
      <c r="AB20" s="20"/>
      <c r="AC20" s="22"/>
    </row>
    <row r="21" spans="1:29" ht="15.45" thickTop="1" thickBot="1" x14ac:dyDescent="0.45">
      <c r="A21" s="11">
        <v>8</v>
      </c>
      <c r="B21" t="s">
        <v>23</v>
      </c>
      <c r="AC21" s="16"/>
    </row>
    <row r="22" spans="1:29" ht="15.45" thickTop="1" thickBot="1" x14ac:dyDescent="0.45">
      <c r="A22" s="74">
        <v>9</v>
      </c>
      <c r="B22" s="13"/>
      <c r="C22" s="60"/>
      <c r="D22" s="47"/>
      <c r="E22" s="30"/>
      <c r="F22" s="30"/>
      <c r="G22" s="30"/>
      <c r="H22" s="30"/>
      <c r="I22" s="30"/>
      <c r="J22" s="30"/>
      <c r="K22" s="14"/>
      <c r="L22" s="12"/>
      <c r="M22" s="39"/>
      <c r="N22" s="53"/>
      <c r="O22" s="47"/>
      <c r="P22" s="30"/>
      <c r="Q22" s="57"/>
      <c r="R22" s="47"/>
      <c r="S22" s="30"/>
      <c r="T22" s="53"/>
      <c r="U22" s="12"/>
      <c r="V22" s="39"/>
      <c r="W22" s="57"/>
      <c r="X22" s="47"/>
      <c r="Y22" s="30"/>
      <c r="Z22" s="53"/>
      <c r="AA22" s="47"/>
      <c r="AB22" s="30"/>
      <c r="AC22" s="14"/>
    </row>
    <row r="23" spans="1:29" ht="15.45" thickTop="1" thickBot="1" x14ac:dyDescent="0.45">
      <c r="A23" s="11">
        <v>10</v>
      </c>
      <c r="B23" s="36"/>
      <c r="C23" s="44"/>
      <c r="D23" s="29"/>
      <c r="E23" s="31"/>
      <c r="F23" s="31"/>
      <c r="G23" s="31"/>
      <c r="H23" s="31"/>
      <c r="I23" s="31"/>
      <c r="J23" s="31"/>
      <c r="K23" s="37"/>
      <c r="L23" s="29"/>
      <c r="M23" s="31"/>
      <c r="N23" s="49"/>
      <c r="O23" s="29"/>
      <c r="P23" s="31"/>
      <c r="Q23" s="44"/>
      <c r="R23" s="29"/>
      <c r="S23" s="31"/>
      <c r="T23" s="49"/>
      <c r="U23" s="28"/>
      <c r="V23" s="31"/>
      <c r="W23" s="44"/>
      <c r="X23" s="29"/>
      <c r="Y23" s="31"/>
      <c r="Z23" s="49"/>
      <c r="AA23" s="29"/>
      <c r="AB23" s="31"/>
      <c r="AC23" s="42"/>
    </row>
    <row r="24" spans="1:29" ht="15.45" thickTop="1" thickBot="1" x14ac:dyDescent="0.45">
      <c r="A24" s="11">
        <v>11</v>
      </c>
      <c r="B24" s="36"/>
      <c r="C24" s="44"/>
      <c r="D24" s="29"/>
      <c r="E24" s="31"/>
      <c r="F24" s="31"/>
      <c r="G24" s="31"/>
      <c r="H24" s="31"/>
      <c r="I24" s="31"/>
      <c r="J24" s="31"/>
      <c r="K24" s="37"/>
      <c r="L24" s="29"/>
      <c r="M24" s="31"/>
      <c r="N24" s="49"/>
      <c r="O24" s="29"/>
      <c r="P24" s="31"/>
      <c r="Q24" s="44"/>
      <c r="R24" s="29"/>
      <c r="S24" s="31"/>
      <c r="T24" s="49"/>
      <c r="U24" s="28"/>
      <c r="V24" s="31"/>
      <c r="W24" s="44"/>
      <c r="X24" s="29"/>
      <c r="Y24" s="31"/>
      <c r="Z24" s="49"/>
      <c r="AA24" s="29"/>
      <c r="AB24" s="31"/>
      <c r="AC24" s="42"/>
    </row>
    <row r="25" spans="1:29" ht="15.45" thickTop="1" thickBot="1" x14ac:dyDescent="0.45">
      <c r="A25" s="11">
        <v>12</v>
      </c>
      <c r="B25" s="38"/>
      <c r="C25" s="59"/>
      <c r="D25" s="52"/>
      <c r="E25" s="33"/>
      <c r="F25" s="33"/>
      <c r="G25" s="33"/>
      <c r="H25" s="33"/>
      <c r="I25" s="33"/>
      <c r="J25" s="33"/>
      <c r="K25" s="16"/>
      <c r="L25" s="52"/>
      <c r="M25" s="33"/>
      <c r="N25" s="54"/>
      <c r="O25" s="52"/>
      <c r="P25" s="33"/>
      <c r="Q25" s="59"/>
      <c r="R25" s="52"/>
      <c r="S25" s="33"/>
      <c r="T25" s="54"/>
      <c r="U25" s="15"/>
      <c r="V25" s="35"/>
      <c r="W25" s="59"/>
      <c r="X25" s="52"/>
      <c r="Y25" s="15"/>
      <c r="Z25" s="51"/>
      <c r="AA25" s="52"/>
      <c r="AB25" s="33"/>
      <c r="AC25" s="46"/>
    </row>
    <row r="26" spans="1:29" ht="15.45" thickTop="1" thickBot="1" x14ac:dyDescent="0.45">
      <c r="A26" s="74">
        <v>13</v>
      </c>
      <c r="B26" s="17"/>
      <c r="C26" s="20" t="s">
        <v>24</v>
      </c>
      <c r="D26" s="22"/>
      <c r="E26" s="17"/>
      <c r="F26" s="17"/>
      <c r="G26" s="17"/>
      <c r="I26" s="17"/>
      <c r="J26" s="17"/>
      <c r="K26" s="17"/>
      <c r="L26" s="17"/>
      <c r="N26" s="66"/>
      <c r="O26" s="22"/>
      <c r="P26" s="20"/>
      <c r="R26" s="20"/>
      <c r="T26" s="67"/>
      <c r="U26" s="22"/>
      <c r="V26" s="18"/>
      <c r="W26" s="17"/>
      <c r="X26" s="17"/>
      <c r="Y26" s="17"/>
      <c r="Z26" s="55"/>
      <c r="AA26" s="14"/>
      <c r="AB26" s="17"/>
      <c r="AC26" s="2"/>
    </row>
    <row r="27" spans="1:29" ht="29.25" customHeight="1" thickTop="1" thickBot="1" x14ac:dyDescent="0.45">
      <c r="A27" s="11">
        <v>14</v>
      </c>
      <c r="B27" s="20"/>
      <c r="C27" s="45" t="s">
        <v>25</v>
      </c>
      <c r="D27" s="20"/>
      <c r="E27" s="20"/>
      <c r="F27" s="20"/>
      <c r="G27" s="20"/>
      <c r="H27" s="21"/>
      <c r="I27" s="20"/>
      <c r="J27" s="20"/>
      <c r="K27" s="20"/>
      <c r="L27" s="20"/>
      <c r="M27" s="21"/>
      <c r="N27" s="67"/>
      <c r="O27" s="22"/>
      <c r="P27" s="22"/>
      <c r="Q27" s="21"/>
      <c r="R27" s="23"/>
      <c r="S27" s="20"/>
      <c r="T27" s="67"/>
      <c r="U27" s="22"/>
      <c r="V27" s="20"/>
      <c r="W27" s="20"/>
      <c r="X27" s="20"/>
      <c r="Y27" s="20"/>
      <c r="Z27" s="61"/>
      <c r="AA27" s="22"/>
      <c r="AB27" s="20"/>
      <c r="AC27" s="22"/>
    </row>
    <row r="28" spans="1:29" ht="15.45" thickTop="1" thickBot="1" x14ac:dyDescent="0.45">
      <c r="A28" s="74">
        <v>15</v>
      </c>
      <c r="B28" s="19"/>
      <c r="C28" s="20" t="s">
        <v>26</v>
      </c>
      <c r="D28" s="22"/>
      <c r="E28" s="19"/>
      <c r="F28" s="19"/>
      <c r="G28" s="19"/>
      <c r="H28" s="15"/>
      <c r="I28" s="19"/>
      <c r="J28" s="19"/>
      <c r="K28" s="20"/>
      <c r="L28" s="15"/>
      <c r="M28" s="23"/>
      <c r="N28" s="68"/>
      <c r="O28" s="22"/>
      <c r="P28" s="20"/>
      <c r="Q28" s="15"/>
      <c r="R28" s="20"/>
      <c r="S28" s="15"/>
      <c r="T28" s="67"/>
      <c r="U28" s="22"/>
      <c r="V28" s="19"/>
      <c r="W28" s="19"/>
      <c r="X28" s="19"/>
      <c r="Y28" s="19"/>
      <c r="Z28" s="56"/>
      <c r="AA28" s="16"/>
      <c r="AB28" s="19"/>
      <c r="AC28" s="16"/>
    </row>
    <row r="29" spans="1:29" ht="15" thickTop="1" x14ac:dyDescent="0.4">
      <c r="A29" s="12"/>
      <c r="Z29" s="12"/>
      <c r="AA29" s="12"/>
    </row>
    <row r="31" spans="1:29" x14ac:dyDescent="0.4">
      <c r="B31" t="s">
        <v>29</v>
      </c>
    </row>
    <row r="32" spans="1:29" ht="15" thickBot="1" x14ac:dyDescent="0.45">
      <c r="B32" t="s">
        <v>27</v>
      </c>
    </row>
    <row r="33" spans="2:19" ht="59.15" thickTop="1" x14ac:dyDescent="0.4">
      <c r="K33" s="5" t="e">
        <f>#REF!</f>
        <v>#REF!</v>
      </c>
      <c r="L33" s="5" t="e">
        <f>#REF!</f>
        <v>#REF!</v>
      </c>
      <c r="M33" s="106" t="e">
        <f>#REF!</f>
        <v>#REF!</v>
      </c>
      <c r="N33" s="82" t="e">
        <f t="shared" ref="N33" si="0">#REF!</f>
        <v>#REF!</v>
      </c>
      <c r="O33" s="82" t="e">
        <f t="shared" ref="O33" si="1">#REF!</f>
        <v>#REF!</v>
      </c>
      <c r="P33" s="82" t="e">
        <f t="shared" ref="P33" si="2">#REF!</f>
        <v>#REF!</v>
      </c>
      <c r="Q33" s="82" t="e">
        <f t="shared" ref="Q33" si="3">#REF!</f>
        <v>#REF!</v>
      </c>
      <c r="R33" s="106" t="e">
        <f t="shared" ref="R33" si="4">#REF!</f>
        <v>#REF!</v>
      </c>
      <c r="S33" s="106" t="s">
        <v>90</v>
      </c>
    </row>
    <row r="35" spans="2:19" x14ac:dyDescent="0.4">
      <c r="B35" t="s">
        <v>28</v>
      </c>
    </row>
    <row r="36" spans="2:19" x14ac:dyDescent="0.4">
      <c r="B36" t="s">
        <v>30</v>
      </c>
    </row>
  </sheetData>
  <mergeCells count="21">
    <mergeCell ref="A7:AC7"/>
    <mergeCell ref="R11:T11"/>
    <mergeCell ref="U11:W11"/>
    <mergeCell ref="R8:W10"/>
    <mergeCell ref="X11:Z11"/>
    <mergeCell ref="AA11:AC11"/>
    <mergeCell ref="X8:AC10"/>
    <mergeCell ref="L8:Q10"/>
    <mergeCell ref="B8:B12"/>
    <mergeCell ref="C8:C12"/>
    <mergeCell ref="D8:D12"/>
    <mergeCell ref="L11:N11"/>
    <mergeCell ref="O11:Q11"/>
    <mergeCell ref="E8:K11"/>
    <mergeCell ref="A8:A12"/>
    <mergeCell ref="A1:AC1"/>
    <mergeCell ref="A2:AC2"/>
    <mergeCell ref="A3:AC3"/>
    <mergeCell ref="A5:AC5"/>
    <mergeCell ref="A6:AC6"/>
    <mergeCell ref="A4:AC4"/>
  </mergeCells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Plan studiów RM 2022</vt:lpstr>
      <vt:lpstr>Specjalność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2026-07-06T08:11:19Z</dcterms:modified>
</cp:coreProperties>
</file>