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LAN ZIMA 2026-2027\"/>
    </mc:Choice>
  </mc:AlternateContent>
  <xr:revisionPtr revIDLastSave="0" documentId="13_ncr:1_{932CA11E-C7AC-458B-B8D6-DA9DD60745CD}" xr6:coauthVersionLast="47" xr6:coauthVersionMax="47" xr10:uidLastSave="{00000000-0000-0000-0000-000000000000}"/>
  <bookViews>
    <workbookView xWindow="-120" yWindow="-120" windowWidth="29040" windowHeight="15720" xr2:uid="{8D8E2AE7-D913-4602-892D-128942E52849}"/>
  </bookViews>
  <sheets>
    <sheet name="6 rok zima " sheetId="1" r:id="rId1"/>
    <sheet name="obsa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0" i="1" l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31" i="1"/>
  <c r="G44" i="1"/>
  <c r="G50" i="1"/>
  <c r="G51" i="1"/>
  <c r="G52" i="1"/>
  <c r="G53" i="1"/>
  <c r="Q30" i="1"/>
  <c r="Q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" i="1"/>
  <c r="Q20" i="1"/>
  <c r="K57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Q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51" i="1"/>
  <c r="E52" i="1"/>
  <c r="E53" i="1"/>
  <c r="E54" i="1"/>
  <c r="E55" i="1"/>
  <c r="E56" i="1"/>
  <c r="E57" i="1"/>
  <c r="E5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1" i="1"/>
  <c r="Q22" i="1"/>
  <c r="Q23" i="1"/>
  <c r="Q24" i="1"/>
  <c r="Q25" i="1"/>
  <c r="Q26" i="1"/>
  <c r="Q27" i="1"/>
  <c r="Q28" i="1"/>
  <c r="Q29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" i="1"/>
  <c r="K5" i="1"/>
  <c r="G57" i="1"/>
  <c r="I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4" i="1"/>
  <c r="G55" i="1"/>
  <c r="G56" i="1"/>
  <c r="G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" i="1"/>
  <c r="HQ3" i="1" l="1"/>
  <c r="HN72" i="1"/>
  <c r="HK72" i="1"/>
  <c r="HH72" i="1"/>
  <c r="HE72" i="1"/>
  <c r="HB72" i="1"/>
  <c r="HN71" i="1"/>
  <c r="HK71" i="1"/>
  <c r="HH71" i="1"/>
  <c r="HE71" i="1"/>
  <c r="HB71" i="1"/>
  <c r="HN70" i="1"/>
  <c r="HK70" i="1"/>
  <c r="HH70" i="1"/>
  <c r="HE70" i="1"/>
  <c r="HB70" i="1"/>
  <c r="HN69" i="1"/>
  <c r="HK69" i="1"/>
  <c r="HH69" i="1"/>
  <c r="HE69" i="1"/>
  <c r="HB69" i="1"/>
  <c r="HN68" i="1"/>
  <c r="HK68" i="1"/>
  <c r="HH68" i="1"/>
  <c r="HE68" i="1"/>
  <c r="HB68" i="1"/>
  <c r="HN67" i="1"/>
  <c r="HK67" i="1"/>
  <c r="HH67" i="1"/>
  <c r="HE67" i="1"/>
  <c r="HB67" i="1"/>
  <c r="HN66" i="1"/>
  <c r="HK66" i="1"/>
  <c r="HH66" i="1"/>
  <c r="HE66" i="1"/>
  <c r="HB66" i="1"/>
  <c r="HN65" i="1"/>
  <c r="HK65" i="1"/>
  <c r="HH65" i="1"/>
  <c r="HE65" i="1"/>
  <c r="HB65" i="1"/>
  <c r="HN64" i="1"/>
  <c r="HK64" i="1"/>
  <c r="HH64" i="1"/>
  <c r="HE64" i="1"/>
  <c r="HB64" i="1"/>
  <c r="HN63" i="1"/>
  <c r="HK63" i="1"/>
  <c r="HH63" i="1"/>
  <c r="HE63" i="1"/>
  <c r="HB63" i="1"/>
  <c r="HN62" i="1"/>
  <c r="HK62" i="1"/>
  <c r="HH62" i="1"/>
  <c r="HE62" i="1"/>
  <c r="HB62" i="1"/>
  <c r="HN61" i="1"/>
  <c r="HK61" i="1"/>
  <c r="HH61" i="1"/>
  <c r="HE61" i="1"/>
  <c r="HB61" i="1"/>
  <c r="HN60" i="1"/>
  <c r="HK60" i="1"/>
  <c r="HH60" i="1"/>
  <c r="HE60" i="1"/>
  <c r="HB60" i="1"/>
  <c r="HN59" i="1"/>
  <c r="HK59" i="1"/>
  <c r="HH59" i="1"/>
  <c r="HE59" i="1"/>
  <c r="HB59" i="1"/>
  <c r="GY72" i="1"/>
  <c r="GV72" i="1"/>
  <c r="GS72" i="1"/>
  <c r="GP72" i="1"/>
  <c r="GL72" i="1"/>
  <c r="GY71" i="1"/>
  <c r="GV71" i="1"/>
  <c r="GS71" i="1"/>
  <c r="GP71" i="1"/>
  <c r="GL71" i="1"/>
  <c r="GY70" i="1"/>
  <c r="GV70" i="1"/>
  <c r="GS70" i="1"/>
  <c r="GP70" i="1"/>
  <c r="GL70" i="1"/>
  <c r="GY69" i="1"/>
  <c r="GV69" i="1"/>
  <c r="GS69" i="1"/>
  <c r="GP69" i="1"/>
  <c r="GL69" i="1"/>
  <c r="GY68" i="1"/>
  <c r="GV68" i="1"/>
  <c r="GS68" i="1"/>
  <c r="GP68" i="1"/>
  <c r="GL68" i="1"/>
  <c r="GY67" i="1"/>
  <c r="GV67" i="1"/>
  <c r="GS67" i="1"/>
  <c r="GP67" i="1"/>
  <c r="GL67" i="1"/>
  <c r="GY66" i="1"/>
  <c r="GV66" i="1"/>
  <c r="GS66" i="1"/>
  <c r="GP66" i="1"/>
  <c r="GL66" i="1"/>
  <c r="GY65" i="1"/>
  <c r="GV65" i="1"/>
  <c r="GS65" i="1"/>
  <c r="GP65" i="1"/>
  <c r="GL65" i="1"/>
  <c r="GY64" i="1"/>
  <c r="GV64" i="1"/>
  <c r="GS64" i="1"/>
  <c r="GP64" i="1"/>
  <c r="GL64" i="1"/>
  <c r="GY63" i="1"/>
  <c r="GV63" i="1"/>
  <c r="GS63" i="1"/>
  <c r="GP63" i="1"/>
  <c r="GL63" i="1"/>
  <c r="GY62" i="1"/>
  <c r="GV62" i="1"/>
  <c r="GS62" i="1"/>
  <c r="GP62" i="1"/>
  <c r="GL62" i="1"/>
  <c r="GY61" i="1"/>
  <c r="GV61" i="1"/>
  <c r="GS61" i="1"/>
  <c r="GP61" i="1"/>
  <c r="GL61" i="1"/>
  <c r="GY60" i="1"/>
  <c r="GV60" i="1"/>
  <c r="GS60" i="1"/>
  <c r="GP60" i="1"/>
  <c r="GL60" i="1"/>
  <c r="GY59" i="1"/>
  <c r="GV59" i="1"/>
  <c r="GS59" i="1"/>
  <c r="GP59" i="1"/>
  <c r="GL59" i="1"/>
  <c r="GI72" i="1"/>
  <c r="GF72" i="1"/>
  <c r="FW72" i="1"/>
  <c r="FT72" i="1"/>
  <c r="FQ72" i="1"/>
  <c r="GI71" i="1"/>
  <c r="GF71" i="1"/>
  <c r="FW71" i="1"/>
  <c r="FT71" i="1"/>
  <c r="FQ71" i="1"/>
  <c r="GI70" i="1"/>
  <c r="GF70" i="1"/>
  <c r="FW70" i="1"/>
  <c r="FT70" i="1"/>
  <c r="FQ70" i="1"/>
  <c r="GI69" i="1"/>
  <c r="GF69" i="1"/>
  <c r="FW69" i="1"/>
  <c r="FT69" i="1"/>
  <c r="FQ69" i="1"/>
  <c r="GI68" i="1"/>
  <c r="GF68" i="1"/>
  <c r="FW68" i="1"/>
  <c r="FT68" i="1"/>
  <c r="FQ68" i="1"/>
  <c r="GI67" i="1"/>
  <c r="GF67" i="1"/>
  <c r="FW67" i="1"/>
  <c r="FT67" i="1"/>
  <c r="FQ67" i="1"/>
  <c r="GI66" i="1"/>
  <c r="GF66" i="1"/>
  <c r="FW66" i="1"/>
  <c r="FT66" i="1"/>
  <c r="FQ66" i="1"/>
  <c r="GI65" i="1"/>
  <c r="GF65" i="1"/>
  <c r="FW65" i="1"/>
  <c r="FT65" i="1"/>
  <c r="FQ65" i="1"/>
  <c r="GI64" i="1"/>
  <c r="GF64" i="1"/>
  <c r="FW64" i="1"/>
  <c r="FT64" i="1"/>
  <c r="FQ64" i="1"/>
  <c r="GI63" i="1"/>
  <c r="GF63" i="1"/>
  <c r="FW63" i="1"/>
  <c r="FT63" i="1"/>
  <c r="FQ63" i="1"/>
  <c r="GI62" i="1"/>
  <c r="GF62" i="1"/>
  <c r="FW62" i="1"/>
  <c r="FT62" i="1"/>
  <c r="FQ62" i="1"/>
  <c r="GI61" i="1"/>
  <c r="GF61" i="1"/>
  <c r="FW61" i="1"/>
  <c r="FT61" i="1"/>
  <c r="FQ61" i="1"/>
  <c r="GI60" i="1"/>
  <c r="GF60" i="1"/>
  <c r="FW60" i="1"/>
  <c r="FT60" i="1"/>
  <c r="FQ60" i="1"/>
  <c r="GI59" i="1"/>
  <c r="GF59" i="1"/>
  <c r="FW59" i="1"/>
  <c r="FT59" i="1"/>
  <c r="FQ59" i="1"/>
  <c r="FO72" i="1"/>
  <c r="FL72" i="1"/>
  <c r="FJ72" i="1"/>
  <c r="FG72" i="1"/>
  <c r="FC72" i="1"/>
  <c r="FO71" i="1"/>
  <c r="FL71" i="1"/>
  <c r="FJ71" i="1"/>
  <c r="FG71" i="1"/>
  <c r="FC71" i="1"/>
  <c r="FO70" i="1"/>
  <c r="FL70" i="1"/>
  <c r="FJ70" i="1"/>
  <c r="FG70" i="1"/>
  <c r="FC70" i="1"/>
  <c r="FO69" i="1"/>
  <c r="FL69" i="1"/>
  <c r="FJ69" i="1"/>
  <c r="FG69" i="1"/>
  <c r="FC69" i="1"/>
  <c r="FO68" i="1"/>
  <c r="FL68" i="1"/>
  <c r="FJ68" i="1"/>
  <c r="FG68" i="1"/>
  <c r="FC68" i="1"/>
  <c r="FO67" i="1"/>
  <c r="FL67" i="1"/>
  <c r="FJ67" i="1"/>
  <c r="FG67" i="1"/>
  <c r="FC67" i="1"/>
  <c r="FO66" i="1"/>
  <c r="FL66" i="1"/>
  <c r="FJ66" i="1"/>
  <c r="FG66" i="1"/>
  <c r="FC66" i="1"/>
  <c r="FO65" i="1"/>
  <c r="FL65" i="1"/>
  <c r="FJ65" i="1"/>
  <c r="FG65" i="1"/>
  <c r="FC65" i="1"/>
  <c r="FO64" i="1"/>
  <c r="FL64" i="1"/>
  <c r="FJ64" i="1"/>
  <c r="FG64" i="1"/>
  <c r="FC64" i="1"/>
  <c r="FO63" i="1"/>
  <c r="FL63" i="1"/>
  <c r="FJ63" i="1"/>
  <c r="FG63" i="1"/>
  <c r="FC63" i="1"/>
  <c r="FO62" i="1"/>
  <c r="FL62" i="1"/>
  <c r="FJ62" i="1"/>
  <c r="FG62" i="1"/>
  <c r="FC62" i="1"/>
  <c r="FO61" i="1"/>
  <c r="FL61" i="1"/>
  <c r="FJ61" i="1"/>
  <c r="FG61" i="1"/>
  <c r="FC61" i="1"/>
  <c r="FO60" i="1"/>
  <c r="FL60" i="1"/>
  <c r="FJ60" i="1"/>
  <c r="FG60" i="1"/>
  <c r="FC60" i="1"/>
  <c r="FO59" i="1"/>
  <c r="FL59" i="1"/>
  <c r="FJ59" i="1"/>
  <c r="FG59" i="1"/>
  <c r="FC59" i="1"/>
  <c r="EZ72" i="1"/>
  <c r="EW72" i="1"/>
  <c r="ET72" i="1"/>
  <c r="EQ72" i="1"/>
  <c r="EM72" i="1"/>
  <c r="EZ71" i="1"/>
  <c r="EW71" i="1"/>
  <c r="ET71" i="1"/>
  <c r="EQ71" i="1"/>
  <c r="EM71" i="1"/>
  <c r="EZ70" i="1"/>
  <c r="EW70" i="1"/>
  <c r="ET70" i="1"/>
  <c r="EQ70" i="1"/>
  <c r="EM70" i="1"/>
  <c r="EZ69" i="1"/>
  <c r="EW69" i="1"/>
  <c r="ET69" i="1"/>
  <c r="EQ69" i="1"/>
  <c r="EM69" i="1"/>
  <c r="EZ68" i="1"/>
  <c r="EW68" i="1"/>
  <c r="ET68" i="1"/>
  <c r="EQ68" i="1"/>
  <c r="EM68" i="1"/>
  <c r="EZ67" i="1"/>
  <c r="EW67" i="1"/>
  <c r="ET67" i="1"/>
  <c r="EQ67" i="1"/>
  <c r="EM67" i="1"/>
  <c r="EZ66" i="1"/>
  <c r="EW66" i="1"/>
  <c r="ET66" i="1"/>
  <c r="EQ66" i="1"/>
  <c r="EM66" i="1"/>
  <c r="EZ65" i="1"/>
  <c r="EW65" i="1"/>
  <c r="ET65" i="1"/>
  <c r="EQ65" i="1"/>
  <c r="EM65" i="1"/>
  <c r="EZ64" i="1"/>
  <c r="EW64" i="1"/>
  <c r="ET64" i="1"/>
  <c r="EQ64" i="1"/>
  <c r="EM64" i="1"/>
  <c r="EZ63" i="1"/>
  <c r="EW63" i="1"/>
  <c r="ET63" i="1"/>
  <c r="EQ63" i="1"/>
  <c r="EM63" i="1"/>
  <c r="EZ62" i="1"/>
  <c r="EW62" i="1"/>
  <c r="ET62" i="1"/>
  <c r="EQ62" i="1"/>
  <c r="EM62" i="1"/>
  <c r="EZ61" i="1"/>
  <c r="EW61" i="1"/>
  <c r="ET61" i="1"/>
  <c r="EQ61" i="1"/>
  <c r="EM61" i="1"/>
  <c r="EZ60" i="1"/>
  <c r="EW60" i="1"/>
  <c r="ET60" i="1"/>
  <c r="EQ60" i="1"/>
  <c r="EM60" i="1"/>
  <c r="EZ59" i="1"/>
  <c r="EW59" i="1"/>
  <c r="ET59" i="1"/>
  <c r="EQ59" i="1"/>
  <c r="EM59" i="1"/>
  <c r="EK72" i="1"/>
  <c r="EH72" i="1"/>
  <c r="EF72" i="1"/>
  <c r="EC72" i="1"/>
  <c r="DZ72" i="1"/>
  <c r="EK71" i="1"/>
  <c r="EH71" i="1"/>
  <c r="EF71" i="1"/>
  <c r="EC71" i="1"/>
  <c r="DZ71" i="1"/>
  <c r="EK70" i="1"/>
  <c r="EH70" i="1"/>
  <c r="EF70" i="1"/>
  <c r="EC70" i="1"/>
  <c r="DZ70" i="1"/>
  <c r="EK69" i="1"/>
  <c r="EH69" i="1"/>
  <c r="EF69" i="1"/>
  <c r="EC69" i="1"/>
  <c r="DZ69" i="1"/>
  <c r="EK68" i="1"/>
  <c r="EH68" i="1"/>
  <c r="EF68" i="1"/>
  <c r="EC68" i="1"/>
  <c r="DZ68" i="1"/>
  <c r="EK67" i="1"/>
  <c r="EH67" i="1"/>
  <c r="EF67" i="1"/>
  <c r="EC67" i="1"/>
  <c r="DZ67" i="1"/>
  <c r="EK66" i="1"/>
  <c r="EH66" i="1"/>
  <c r="EF66" i="1"/>
  <c r="EC66" i="1"/>
  <c r="DZ66" i="1"/>
  <c r="EK65" i="1"/>
  <c r="EH65" i="1"/>
  <c r="EF65" i="1"/>
  <c r="EC65" i="1"/>
  <c r="DZ65" i="1"/>
  <c r="EK64" i="1"/>
  <c r="EH64" i="1"/>
  <c r="EF64" i="1"/>
  <c r="EC64" i="1"/>
  <c r="DZ64" i="1"/>
  <c r="EK63" i="1"/>
  <c r="EH63" i="1"/>
  <c r="EF63" i="1"/>
  <c r="EC63" i="1"/>
  <c r="DZ63" i="1"/>
  <c r="EK62" i="1"/>
  <c r="EH62" i="1"/>
  <c r="EF62" i="1"/>
  <c r="EC62" i="1"/>
  <c r="DZ62" i="1"/>
  <c r="EK61" i="1"/>
  <c r="EH61" i="1"/>
  <c r="EF61" i="1"/>
  <c r="EC61" i="1"/>
  <c r="DZ61" i="1"/>
  <c r="EK60" i="1"/>
  <c r="EH60" i="1"/>
  <c r="EF60" i="1"/>
  <c r="EC60" i="1"/>
  <c r="DZ60" i="1"/>
  <c r="EK59" i="1"/>
  <c r="EH59" i="1"/>
  <c r="EF59" i="1"/>
  <c r="EC59" i="1"/>
  <c r="DZ59" i="1"/>
  <c r="DX72" i="1"/>
  <c r="DU72" i="1"/>
  <c r="DS72" i="1"/>
  <c r="DP72" i="1"/>
  <c r="DM72" i="1"/>
  <c r="DX71" i="1"/>
  <c r="DU71" i="1"/>
  <c r="DS71" i="1"/>
  <c r="DP71" i="1"/>
  <c r="DM71" i="1"/>
  <c r="DX70" i="1"/>
  <c r="DU70" i="1"/>
  <c r="DS70" i="1"/>
  <c r="DP70" i="1"/>
  <c r="DM70" i="1"/>
  <c r="DX69" i="1"/>
  <c r="DU69" i="1"/>
  <c r="DS69" i="1"/>
  <c r="DP69" i="1"/>
  <c r="DM69" i="1"/>
  <c r="DX68" i="1"/>
  <c r="DU68" i="1"/>
  <c r="DS68" i="1"/>
  <c r="DP68" i="1"/>
  <c r="DM68" i="1"/>
  <c r="DX67" i="1"/>
  <c r="DU67" i="1"/>
  <c r="DS67" i="1"/>
  <c r="DP67" i="1"/>
  <c r="DM67" i="1"/>
  <c r="DX66" i="1"/>
  <c r="DU66" i="1"/>
  <c r="DS66" i="1"/>
  <c r="DP66" i="1"/>
  <c r="DM66" i="1"/>
  <c r="DX65" i="1"/>
  <c r="DU65" i="1"/>
  <c r="DS65" i="1"/>
  <c r="DP65" i="1"/>
  <c r="DM65" i="1"/>
  <c r="DX64" i="1"/>
  <c r="DU64" i="1"/>
  <c r="DS64" i="1"/>
  <c r="DP64" i="1"/>
  <c r="DM64" i="1"/>
  <c r="DX63" i="1"/>
  <c r="DU63" i="1"/>
  <c r="DS63" i="1"/>
  <c r="DP63" i="1"/>
  <c r="DM63" i="1"/>
  <c r="DX62" i="1"/>
  <c r="DU62" i="1"/>
  <c r="DS62" i="1"/>
  <c r="DP62" i="1"/>
  <c r="DM62" i="1"/>
  <c r="DX61" i="1"/>
  <c r="DU61" i="1"/>
  <c r="DS61" i="1"/>
  <c r="DP61" i="1"/>
  <c r="DM61" i="1"/>
  <c r="DX60" i="1"/>
  <c r="DU60" i="1"/>
  <c r="DS60" i="1"/>
  <c r="DP60" i="1"/>
  <c r="DM60" i="1"/>
  <c r="DX59" i="1"/>
  <c r="DU59" i="1"/>
  <c r="DS59" i="1"/>
  <c r="DP59" i="1"/>
  <c r="DM59" i="1"/>
  <c r="DK72" i="1"/>
  <c r="DH72" i="1"/>
  <c r="DF72" i="1"/>
  <c r="DC72" i="1"/>
  <c r="CZ72" i="1"/>
  <c r="DK71" i="1"/>
  <c r="DH71" i="1"/>
  <c r="DF71" i="1"/>
  <c r="DC71" i="1"/>
  <c r="CZ71" i="1"/>
  <c r="DK70" i="1"/>
  <c r="DH70" i="1"/>
  <c r="DF70" i="1"/>
  <c r="DC70" i="1"/>
  <c r="CZ70" i="1"/>
  <c r="DK69" i="1"/>
  <c r="DH69" i="1"/>
  <c r="DF69" i="1"/>
  <c r="DC69" i="1"/>
  <c r="CZ69" i="1"/>
  <c r="DK68" i="1"/>
  <c r="DH68" i="1"/>
  <c r="DF68" i="1"/>
  <c r="DC68" i="1"/>
  <c r="CZ68" i="1"/>
  <c r="DK67" i="1"/>
  <c r="DH67" i="1"/>
  <c r="DF67" i="1"/>
  <c r="DC67" i="1"/>
  <c r="CZ67" i="1"/>
  <c r="DK66" i="1"/>
  <c r="DH66" i="1"/>
  <c r="DF66" i="1"/>
  <c r="DC66" i="1"/>
  <c r="CZ66" i="1"/>
  <c r="DK65" i="1"/>
  <c r="DH65" i="1"/>
  <c r="DF65" i="1"/>
  <c r="DC65" i="1"/>
  <c r="CZ65" i="1"/>
  <c r="DK64" i="1"/>
  <c r="DH64" i="1"/>
  <c r="DF64" i="1"/>
  <c r="DC64" i="1"/>
  <c r="CZ64" i="1"/>
  <c r="DK63" i="1"/>
  <c r="DH63" i="1"/>
  <c r="DF63" i="1"/>
  <c r="DC63" i="1"/>
  <c r="CZ63" i="1"/>
  <c r="DK62" i="1"/>
  <c r="DH62" i="1"/>
  <c r="DF62" i="1"/>
  <c r="DC62" i="1"/>
  <c r="CZ62" i="1"/>
  <c r="DK61" i="1"/>
  <c r="DH61" i="1"/>
  <c r="DF61" i="1"/>
  <c r="DC61" i="1"/>
  <c r="CZ61" i="1"/>
  <c r="DK60" i="1"/>
  <c r="DH60" i="1"/>
  <c r="DF60" i="1"/>
  <c r="DC60" i="1"/>
  <c r="CZ60" i="1"/>
  <c r="DK59" i="1"/>
  <c r="DH59" i="1"/>
  <c r="DF59" i="1"/>
  <c r="DC59" i="1"/>
  <c r="CZ59" i="1"/>
  <c r="CX72" i="1"/>
  <c r="CU72" i="1"/>
  <c r="CS72" i="1"/>
  <c r="CP72" i="1"/>
  <c r="CM72" i="1"/>
  <c r="CX71" i="1"/>
  <c r="CU71" i="1"/>
  <c r="CS71" i="1"/>
  <c r="CP71" i="1"/>
  <c r="CM71" i="1"/>
  <c r="CX70" i="1"/>
  <c r="CU70" i="1"/>
  <c r="CS70" i="1"/>
  <c r="CP70" i="1"/>
  <c r="CM70" i="1"/>
  <c r="CX69" i="1"/>
  <c r="CU69" i="1"/>
  <c r="CS69" i="1"/>
  <c r="CP69" i="1"/>
  <c r="CM69" i="1"/>
  <c r="CX68" i="1"/>
  <c r="CU68" i="1"/>
  <c r="CS68" i="1"/>
  <c r="CP68" i="1"/>
  <c r="CM68" i="1"/>
  <c r="CX67" i="1"/>
  <c r="CU67" i="1"/>
  <c r="CS67" i="1"/>
  <c r="CP67" i="1"/>
  <c r="CM67" i="1"/>
  <c r="CX66" i="1"/>
  <c r="CU66" i="1"/>
  <c r="CS66" i="1"/>
  <c r="CP66" i="1"/>
  <c r="CM66" i="1"/>
  <c r="CX65" i="1"/>
  <c r="CU65" i="1"/>
  <c r="CS65" i="1"/>
  <c r="CP65" i="1"/>
  <c r="CM65" i="1"/>
  <c r="CX64" i="1"/>
  <c r="CU64" i="1"/>
  <c r="CS64" i="1"/>
  <c r="CP64" i="1"/>
  <c r="CM64" i="1"/>
  <c r="CX63" i="1"/>
  <c r="CU63" i="1"/>
  <c r="CS63" i="1"/>
  <c r="CP63" i="1"/>
  <c r="CM63" i="1"/>
  <c r="CX62" i="1"/>
  <c r="CU62" i="1"/>
  <c r="CS62" i="1"/>
  <c r="CP62" i="1"/>
  <c r="CM62" i="1"/>
  <c r="CX61" i="1"/>
  <c r="CU61" i="1"/>
  <c r="CS61" i="1"/>
  <c r="CP61" i="1"/>
  <c r="CM61" i="1"/>
  <c r="CX60" i="1"/>
  <c r="CU60" i="1"/>
  <c r="CS60" i="1"/>
  <c r="CP60" i="1"/>
  <c r="CM60" i="1"/>
  <c r="CX59" i="1"/>
  <c r="CU59" i="1"/>
  <c r="CS59" i="1"/>
  <c r="CP59" i="1"/>
  <c r="CM59" i="1"/>
  <c r="CK72" i="1"/>
  <c r="CH72" i="1"/>
  <c r="CF72" i="1"/>
  <c r="CC72" i="1"/>
  <c r="BZ72" i="1"/>
  <c r="CK71" i="1"/>
  <c r="CH71" i="1"/>
  <c r="CF71" i="1"/>
  <c r="CC71" i="1"/>
  <c r="BZ71" i="1"/>
  <c r="CK70" i="1"/>
  <c r="CH70" i="1"/>
  <c r="CF70" i="1"/>
  <c r="CC70" i="1"/>
  <c r="BZ70" i="1"/>
  <c r="CK69" i="1"/>
  <c r="CH69" i="1"/>
  <c r="CF69" i="1"/>
  <c r="CC69" i="1"/>
  <c r="BZ69" i="1"/>
  <c r="CK68" i="1"/>
  <c r="CH68" i="1"/>
  <c r="CF68" i="1"/>
  <c r="CC68" i="1"/>
  <c r="BZ68" i="1"/>
  <c r="CK67" i="1"/>
  <c r="CH67" i="1"/>
  <c r="CF67" i="1"/>
  <c r="CC67" i="1"/>
  <c r="BZ67" i="1"/>
  <c r="CK66" i="1"/>
  <c r="CH66" i="1"/>
  <c r="CF66" i="1"/>
  <c r="CC66" i="1"/>
  <c r="BZ66" i="1"/>
  <c r="CK65" i="1"/>
  <c r="CH65" i="1"/>
  <c r="CF65" i="1"/>
  <c r="CC65" i="1"/>
  <c r="BZ65" i="1"/>
  <c r="CK64" i="1"/>
  <c r="CH64" i="1"/>
  <c r="CF64" i="1"/>
  <c r="CC64" i="1"/>
  <c r="BZ64" i="1"/>
  <c r="CK63" i="1"/>
  <c r="CH63" i="1"/>
  <c r="CF63" i="1"/>
  <c r="CC63" i="1"/>
  <c r="BZ63" i="1"/>
  <c r="CK62" i="1"/>
  <c r="CH62" i="1"/>
  <c r="CF62" i="1"/>
  <c r="CC62" i="1"/>
  <c r="BZ62" i="1"/>
  <c r="CK61" i="1"/>
  <c r="CH61" i="1"/>
  <c r="CF61" i="1"/>
  <c r="CC61" i="1"/>
  <c r="BZ61" i="1"/>
  <c r="CK60" i="1"/>
  <c r="CH60" i="1"/>
  <c r="CF60" i="1"/>
  <c r="CC60" i="1"/>
  <c r="BZ60" i="1"/>
  <c r="CK59" i="1"/>
  <c r="CH59" i="1"/>
  <c r="CF59" i="1"/>
  <c r="CC59" i="1"/>
  <c r="BZ59" i="1"/>
  <c r="BX72" i="1"/>
  <c r="BU72" i="1"/>
  <c r="BS72" i="1"/>
  <c r="BP72" i="1"/>
  <c r="BM72" i="1"/>
  <c r="BX71" i="1"/>
  <c r="BU71" i="1"/>
  <c r="BS71" i="1"/>
  <c r="BP71" i="1"/>
  <c r="BM71" i="1"/>
  <c r="BX70" i="1"/>
  <c r="BU70" i="1"/>
  <c r="BS70" i="1"/>
  <c r="BP70" i="1"/>
  <c r="BM70" i="1"/>
  <c r="BX69" i="1"/>
  <c r="BU69" i="1"/>
  <c r="BS69" i="1"/>
  <c r="BP69" i="1"/>
  <c r="BM69" i="1"/>
  <c r="BX68" i="1"/>
  <c r="BU68" i="1"/>
  <c r="BS68" i="1"/>
  <c r="BP68" i="1"/>
  <c r="BM68" i="1"/>
  <c r="BX67" i="1"/>
  <c r="BU67" i="1"/>
  <c r="BS67" i="1"/>
  <c r="BP67" i="1"/>
  <c r="BM67" i="1"/>
  <c r="BX66" i="1"/>
  <c r="BU66" i="1"/>
  <c r="BS66" i="1"/>
  <c r="BP66" i="1"/>
  <c r="BM66" i="1"/>
  <c r="BX65" i="1"/>
  <c r="BU65" i="1"/>
  <c r="BS65" i="1"/>
  <c r="BP65" i="1"/>
  <c r="BM65" i="1"/>
  <c r="BX64" i="1"/>
  <c r="BU64" i="1"/>
  <c r="BS64" i="1"/>
  <c r="BP64" i="1"/>
  <c r="BM64" i="1"/>
  <c r="BX63" i="1"/>
  <c r="BU63" i="1"/>
  <c r="BS63" i="1"/>
  <c r="BP63" i="1"/>
  <c r="BM63" i="1"/>
  <c r="BX62" i="1"/>
  <c r="BU62" i="1"/>
  <c r="BS62" i="1"/>
  <c r="BP62" i="1"/>
  <c r="BM62" i="1"/>
  <c r="BX61" i="1"/>
  <c r="BU61" i="1"/>
  <c r="BS61" i="1"/>
  <c r="BP61" i="1"/>
  <c r="BM61" i="1"/>
  <c r="BX60" i="1"/>
  <c r="BU60" i="1"/>
  <c r="BS60" i="1"/>
  <c r="BP60" i="1"/>
  <c r="BM60" i="1"/>
  <c r="BX59" i="1"/>
  <c r="BU59" i="1"/>
  <c r="BS59" i="1"/>
  <c r="BP59" i="1"/>
  <c r="BM59" i="1"/>
  <c r="BK72" i="1"/>
  <c r="BH72" i="1"/>
  <c r="BF72" i="1"/>
  <c r="BC72" i="1"/>
  <c r="AZ72" i="1"/>
  <c r="BK71" i="1"/>
  <c r="BH71" i="1"/>
  <c r="BF71" i="1"/>
  <c r="BC71" i="1"/>
  <c r="AZ71" i="1"/>
  <c r="BK70" i="1"/>
  <c r="BH70" i="1"/>
  <c r="BF70" i="1"/>
  <c r="BC70" i="1"/>
  <c r="AZ70" i="1"/>
  <c r="BK69" i="1"/>
  <c r="BH69" i="1"/>
  <c r="BF69" i="1"/>
  <c r="BC69" i="1"/>
  <c r="AZ69" i="1"/>
  <c r="BK68" i="1"/>
  <c r="BH68" i="1"/>
  <c r="BF68" i="1"/>
  <c r="BC68" i="1"/>
  <c r="AZ68" i="1"/>
  <c r="BK67" i="1"/>
  <c r="BH67" i="1"/>
  <c r="BF67" i="1"/>
  <c r="BC67" i="1"/>
  <c r="AZ67" i="1"/>
  <c r="BK66" i="1"/>
  <c r="BH66" i="1"/>
  <c r="BF66" i="1"/>
  <c r="BC66" i="1"/>
  <c r="AZ66" i="1"/>
  <c r="BK65" i="1"/>
  <c r="BH65" i="1"/>
  <c r="BF65" i="1"/>
  <c r="BC65" i="1"/>
  <c r="AZ65" i="1"/>
  <c r="BK64" i="1"/>
  <c r="BH64" i="1"/>
  <c r="BF64" i="1"/>
  <c r="BC64" i="1"/>
  <c r="AZ64" i="1"/>
  <c r="BK63" i="1"/>
  <c r="BH63" i="1"/>
  <c r="BF63" i="1"/>
  <c r="BC63" i="1"/>
  <c r="AZ63" i="1"/>
  <c r="BK62" i="1"/>
  <c r="BH62" i="1"/>
  <c r="BF62" i="1"/>
  <c r="BC62" i="1"/>
  <c r="AZ62" i="1"/>
  <c r="BK61" i="1"/>
  <c r="BH61" i="1"/>
  <c r="BF61" i="1"/>
  <c r="BC61" i="1"/>
  <c r="AZ61" i="1"/>
  <c r="BK60" i="1"/>
  <c r="BH60" i="1"/>
  <c r="BF60" i="1"/>
  <c r="BC60" i="1"/>
  <c r="AZ60" i="1"/>
  <c r="BK59" i="1"/>
  <c r="BH59" i="1"/>
  <c r="BF59" i="1"/>
  <c r="BC59" i="1"/>
  <c r="AZ59" i="1"/>
  <c r="AX72" i="1"/>
  <c r="AU72" i="1"/>
  <c r="AS72" i="1"/>
  <c r="AP72" i="1"/>
  <c r="AM72" i="1"/>
  <c r="AX71" i="1"/>
  <c r="AU71" i="1"/>
  <c r="AS71" i="1"/>
  <c r="AP71" i="1"/>
  <c r="AM71" i="1"/>
  <c r="AX70" i="1"/>
  <c r="AU70" i="1"/>
  <c r="AS70" i="1"/>
  <c r="AP70" i="1"/>
  <c r="AM70" i="1"/>
  <c r="AX69" i="1"/>
  <c r="AU69" i="1"/>
  <c r="AS69" i="1"/>
  <c r="AP69" i="1"/>
  <c r="AM69" i="1"/>
  <c r="AX68" i="1"/>
  <c r="AU68" i="1"/>
  <c r="AS68" i="1"/>
  <c r="AP68" i="1"/>
  <c r="AM68" i="1"/>
  <c r="AX67" i="1"/>
  <c r="AU67" i="1"/>
  <c r="AS67" i="1"/>
  <c r="AP67" i="1"/>
  <c r="AM67" i="1"/>
  <c r="AX66" i="1"/>
  <c r="AU66" i="1"/>
  <c r="AS66" i="1"/>
  <c r="AP66" i="1"/>
  <c r="AM66" i="1"/>
  <c r="AX65" i="1"/>
  <c r="AU65" i="1"/>
  <c r="AS65" i="1"/>
  <c r="AP65" i="1"/>
  <c r="AM65" i="1"/>
  <c r="AX64" i="1"/>
  <c r="AU64" i="1"/>
  <c r="AS64" i="1"/>
  <c r="AP64" i="1"/>
  <c r="AM64" i="1"/>
  <c r="AX63" i="1"/>
  <c r="AU63" i="1"/>
  <c r="AS63" i="1"/>
  <c r="AP63" i="1"/>
  <c r="AM63" i="1"/>
  <c r="AX62" i="1"/>
  <c r="AU62" i="1"/>
  <c r="AS62" i="1"/>
  <c r="AP62" i="1"/>
  <c r="AM62" i="1"/>
  <c r="AX61" i="1"/>
  <c r="AU61" i="1"/>
  <c r="AS61" i="1"/>
  <c r="AP61" i="1"/>
  <c r="AM61" i="1"/>
  <c r="AX60" i="1"/>
  <c r="AU60" i="1"/>
  <c r="AS60" i="1"/>
  <c r="AP60" i="1"/>
  <c r="AM60" i="1"/>
  <c r="AX59" i="1"/>
  <c r="AU59" i="1"/>
  <c r="AS59" i="1"/>
  <c r="AP59" i="1"/>
  <c r="AM59" i="1"/>
  <c r="AK72" i="1"/>
  <c r="AH72" i="1"/>
  <c r="AF72" i="1"/>
  <c r="AC72" i="1"/>
  <c r="Z72" i="1"/>
  <c r="AK71" i="1"/>
  <c r="AH71" i="1"/>
  <c r="AF71" i="1"/>
  <c r="AC71" i="1"/>
  <c r="Z71" i="1"/>
  <c r="AK70" i="1"/>
  <c r="AH70" i="1"/>
  <c r="AF70" i="1"/>
  <c r="AC70" i="1"/>
  <c r="Z70" i="1"/>
  <c r="AK69" i="1"/>
  <c r="AH69" i="1"/>
  <c r="AF69" i="1"/>
  <c r="AC69" i="1"/>
  <c r="Z69" i="1"/>
  <c r="AK68" i="1"/>
  <c r="AH68" i="1"/>
  <c r="AF68" i="1"/>
  <c r="AC68" i="1"/>
  <c r="Z68" i="1"/>
  <c r="AK67" i="1"/>
  <c r="AH67" i="1"/>
  <c r="AF67" i="1"/>
  <c r="AC67" i="1"/>
  <c r="Z67" i="1"/>
  <c r="AK66" i="1"/>
  <c r="AH66" i="1"/>
  <c r="AF66" i="1"/>
  <c r="AC66" i="1"/>
  <c r="Z66" i="1"/>
  <c r="AK65" i="1"/>
  <c r="AH65" i="1"/>
  <c r="AF65" i="1"/>
  <c r="AC65" i="1"/>
  <c r="Z65" i="1"/>
  <c r="AK64" i="1"/>
  <c r="AH64" i="1"/>
  <c r="AF64" i="1"/>
  <c r="AC64" i="1"/>
  <c r="Z64" i="1"/>
  <c r="AK63" i="1"/>
  <c r="AH63" i="1"/>
  <c r="AF63" i="1"/>
  <c r="AC63" i="1"/>
  <c r="Z63" i="1"/>
  <c r="AK62" i="1"/>
  <c r="AH62" i="1"/>
  <c r="AF62" i="1"/>
  <c r="AC62" i="1"/>
  <c r="Z62" i="1"/>
  <c r="AK61" i="1"/>
  <c r="AH61" i="1"/>
  <c r="AF61" i="1"/>
  <c r="AC61" i="1"/>
  <c r="Z61" i="1"/>
  <c r="AK60" i="1"/>
  <c r="AH60" i="1"/>
  <c r="AF60" i="1"/>
  <c r="AC60" i="1"/>
  <c r="Z60" i="1"/>
  <c r="AK59" i="1"/>
  <c r="AH59" i="1"/>
  <c r="AF59" i="1"/>
  <c r="AC59" i="1"/>
  <c r="Z59" i="1"/>
  <c r="X72" i="1" l="1"/>
  <c r="U72" i="1"/>
  <c r="X71" i="1"/>
  <c r="U71" i="1"/>
  <c r="X70" i="1"/>
  <c r="U70" i="1"/>
  <c r="X69" i="1"/>
  <c r="U69" i="1"/>
  <c r="X68" i="1"/>
  <c r="U68" i="1"/>
  <c r="X67" i="1"/>
  <c r="U67" i="1"/>
  <c r="X66" i="1"/>
  <c r="U66" i="1"/>
  <c r="X65" i="1"/>
  <c r="U65" i="1"/>
  <c r="X64" i="1"/>
  <c r="U64" i="1"/>
  <c r="X63" i="1"/>
  <c r="U63" i="1"/>
  <c r="X62" i="1"/>
  <c r="U62" i="1"/>
  <c r="X61" i="1"/>
  <c r="U61" i="1"/>
  <c r="X60" i="1"/>
  <c r="U60" i="1"/>
  <c r="X59" i="1"/>
  <c r="U59" i="1"/>
  <c r="S6" i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<sst xmlns="http://schemas.openxmlformats.org/spreadsheetml/2006/main" count="4465" uniqueCount="744">
  <si>
    <t>pon</t>
  </si>
  <si>
    <t>wt</t>
  </si>
  <si>
    <t>śr</t>
  </si>
  <si>
    <t>czw</t>
  </si>
  <si>
    <t>pt</t>
  </si>
  <si>
    <t>ch wew</t>
  </si>
  <si>
    <t>chir</t>
  </si>
  <si>
    <t>gin</t>
  </si>
  <si>
    <t>psych</t>
  </si>
  <si>
    <t>ped</t>
  </si>
  <si>
    <t>ped CSM</t>
  </si>
  <si>
    <t>rodz</t>
  </si>
  <si>
    <t>rat SOR</t>
  </si>
  <si>
    <t>rat CSM</t>
  </si>
  <si>
    <t xml:space="preserve">ch w </t>
  </si>
  <si>
    <t>ch w pulmo</t>
  </si>
  <si>
    <t>ch w hemat</t>
  </si>
  <si>
    <t xml:space="preserve">chir </t>
  </si>
  <si>
    <t>chir dzieci</t>
  </si>
  <si>
    <t>chir kard</t>
  </si>
  <si>
    <t>chir szczęk</t>
  </si>
  <si>
    <t>s1</t>
  </si>
  <si>
    <t>s2</t>
  </si>
  <si>
    <t>s3</t>
  </si>
  <si>
    <t>s4</t>
  </si>
  <si>
    <t>s5</t>
  </si>
  <si>
    <t>s6</t>
  </si>
  <si>
    <t xml:space="preserve">ch wew HEMATO 
od 7.30 do 12.00 
proszę zgłosic się do sekretariatu </t>
  </si>
  <si>
    <t>csm1x</t>
  </si>
  <si>
    <t>csm</t>
  </si>
  <si>
    <t>6 rok semestr zimowy 2026/2027</t>
  </si>
  <si>
    <t>grupa</t>
  </si>
  <si>
    <t>Med. rat. CSM 8.00-11.00
zespół CSM</t>
  </si>
  <si>
    <t>Med. rat. CSM 11.00-14.00
zespół CSM</t>
  </si>
  <si>
    <t>Med. rat. CSM 
9.45-11.15
dr M. Naróg</t>
  </si>
  <si>
    <t>Med. rat. CSM 
8.00-9.30
dr M. Naróg</t>
  </si>
  <si>
    <t>Med. rat. CSM 
11.30-13.00
dr M. Naróg</t>
  </si>
  <si>
    <t>gin i poł 7x45
od 8 do 13.15 
prof. J. Skręt-Magierło</t>
  </si>
  <si>
    <t>gin i poł 6x45
od 8 do 12.30  
prof. J. Skręt-Magierło</t>
  </si>
  <si>
    <r>
      <rPr>
        <sz val="18"/>
        <color theme="1"/>
        <rFont val="Aptos Narrow"/>
        <family val="2"/>
        <scheme val="minor"/>
      </rPr>
      <t xml:space="preserve">ch wew  CSM </t>
    </r>
    <r>
      <rPr>
        <sz val="18"/>
        <color theme="1"/>
        <rFont val="Aptos Narrow"/>
        <family val="2"/>
        <charset val="238"/>
        <scheme val="minor"/>
      </rPr>
      <t xml:space="preserve">
od 9.00 do 14.15 
dr A. Siwiec</t>
    </r>
  </si>
  <si>
    <t>ch wew KARDIO 
od 8.00 do 12.30 
lek B. Wróbel</t>
  </si>
  <si>
    <t>ch wew  Kardio 
od 8.00 do 12.30 
lek I. Wojtas</t>
  </si>
  <si>
    <t>ch wew  Kardio 
od 8.00 do 13.15 
lek I. Wojtas</t>
  </si>
  <si>
    <t>ch wew  Kardio 
od 8.00 do 14.00 
lek I. Wojtas</t>
  </si>
  <si>
    <t>ch wew 
od 8.00 do 12.30 
lek M. Dąbek</t>
  </si>
  <si>
    <t>ch wew 
od 8.00 do 13.15 
lek M. Dąbek</t>
  </si>
  <si>
    <t>ch wew 
od 8.00 do 14.00 
lek M. Dąbek</t>
  </si>
  <si>
    <t>ch wew KARDIO 
od 8.00 do 12.30 
lek S. Tłuczek</t>
  </si>
  <si>
    <t>ch wew  KARDIO 
od 8.00 do 12.30 
lek B. Deręgowska</t>
  </si>
  <si>
    <t>ch wew  KARDIO 
od 8.00 do 14.00 
lek B. Deręgowska</t>
  </si>
  <si>
    <t>ch wew  KARDIO 
od 8.00 do 13.15 
lek B. Deręgowska</t>
  </si>
  <si>
    <t>ch wew 6x45 
od 8.00 do 12.30 
prof. K. Styczkiewicz</t>
  </si>
  <si>
    <t>ch wew PULMO 
od 8.00 do 12.30 
lek A. Duliban-Wojnar</t>
  </si>
  <si>
    <t>ch wew PULMO 
od 8.00 do 12.30 
lek R. Niwińska</t>
  </si>
  <si>
    <t>ch wew PULMO 
od 8.00 do 14.00 
lek R. Niwińska</t>
  </si>
  <si>
    <t>ch wew PULMO 
od 8.00 do 14.00 
lek A. Duliban-Wojnar</t>
  </si>
  <si>
    <t>ch wew PULMO 
od 8.00 do 13.15 
lek A. Duliban-Wojnar</t>
  </si>
  <si>
    <t>ch wew PULMO 
od 8.00 do 13.15 
lek R. Niwińska</t>
  </si>
  <si>
    <t>ch wew PULMO 
od 8.00 do 14.00 
lek T. Kaziród</t>
  </si>
  <si>
    <t>ch wew PULMO 
od 8.00 do 13.15 
lek T. Kaziród</t>
  </si>
  <si>
    <t>ch wew PULMO  
od 8.00 do 13.15 
lek  D. Wróblewska</t>
  </si>
  <si>
    <t>ch wew  REUM 
od 8.00 do 12.30 
dr D. Podgórska</t>
  </si>
  <si>
    <t xml:space="preserve">ch wew  REUM
od 8.00 do 12.30 
dr P. Dąbrowski </t>
  </si>
  <si>
    <t>ch wew KARDIO 
od 8.00 do 14.00 
lek S. Tłuczek</t>
  </si>
  <si>
    <t>ch wew KARDIO 
od 8.00 do 13.15 
lek S. Tłuczek</t>
  </si>
  <si>
    <t>ch wew 7x45 
od 8.00 do 13.15 
prof. K. Styczkiewicz</t>
  </si>
  <si>
    <t>ch wew  NEFRO 
od 8.00 do 13.15 
lek D. Kłos</t>
  </si>
  <si>
    <t>ch wew  NEFRO 
od 8.00 do 14.00 
lek D. Kłos</t>
  </si>
  <si>
    <t>ch wew  NEFRO 
od 8.00 do 13.15 
lek M. Guzek</t>
  </si>
  <si>
    <t>ch wew  NEFRO 
od 8.00 do 14.00 
lek M. Guzek</t>
  </si>
  <si>
    <t xml:space="preserve">ch wew  NEFRO 
od 8.00 do 13.15 
lek M. Guzek </t>
  </si>
  <si>
    <t>ch wew  NEFRO 
od 8.00 do 13.15 
lek E. Kosiorowska</t>
  </si>
  <si>
    <t>ch wew  NEFRO 
od 8.00 do 14.00 
lek E. Kosiorowska</t>
  </si>
  <si>
    <t>psych 7x45 
od 8.00 do 13.15 
lek P. Machała</t>
  </si>
  <si>
    <t>psych 8x45 
od 8.00 do 14.00 
lek P. Machała</t>
  </si>
  <si>
    <t xml:space="preserve">psych 8x45 
od 8.00 do 14.00 
lek P. Machała </t>
  </si>
  <si>
    <t>psych 8x45 
od 8.00 do 14.00 
lek P. Machała/lek Ł. Łobejko</t>
  </si>
  <si>
    <t>psych 7x45 
od 8.00 do 13.15 
lek Ł. Łobejko</t>
  </si>
  <si>
    <t>psych 8x45 
od 8.00 do 14.00 
lek Ł. Łobejko</t>
  </si>
  <si>
    <t xml:space="preserve">psych 7x45 
od 8.00 do 13.15 
lek J. Nawrocka </t>
  </si>
  <si>
    <t xml:space="preserve">psych 8x45 
od 8.00 do 14.00 
lek J. Nawrocka </t>
  </si>
  <si>
    <t>psych 7x45 
od 8.00 do 13.15 
lek M. Knapik</t>
  </si>
  <si>
    <t>psych 8x45 
od 8.00 do 14.00 
lek M. Knapik</t>
  </si>
  <si>
    <t>psych 7x45 
od 8.00 do 13.15 
lek D. Droździel</t>
  </si>
  <si>
    <t>psych 8x45 
od 8.00 do 14.00 
lek D. Droździel</t>
  </si>
  <si>
    <t>psych 7x45 
od 8.00 do 13.15 
lek M. Śliwa</t>
  </si>
  <si>
    <t>psych 8x45 
od 8.00 do 14.00 
lek M. Śliwa</t>
  </si>
  <si>
    <t>psych 7x45 
od 8.00 do 13.15 
lek W. Kwieciński</t>
  </si>
  <si>
    <t>psych 8x45 
od 8.00 do 14.00 
lek W. Kwieciński</t>
  </si>
  <si>
    <t xml:space="preserve">psych 7x45 
od 8.00 do 13.15 
lek S. Buszek </t>
  </si>
  <si>
    <t xml:space="preserve">psych 8x45 
od 8.00 do 14.00 
lek S. Buszek </t>
  </si>
  <si>
    <t xml:space="preserve">psych 7x45 
od 8.00 do 13.15 
lek J. Ławiński </t>
  </si>
  <si>
    <t xml:space="preserve">psych 8x45 
od 8.00 do 14.00 
lek J. Ławiński </t>
  </si>
  <si>
    <t>psych 7x45 
od 8.00 do 13.15 
lek M. Pruchnik-Surówka</t>
  </si>
  <si>
    <t>psych 8x45 
od 8.00 do 14.00 
lek M. Pruchnik-Surówka</t>
  </si>
  <si>
    <t>psych 7x45 
od 8.00 do 13.15 
lek B. Denys</t>
  </si>
  <si>
    <t>psych 8x45 
od 8.00 do 14.00 
lek B. Denys</t>
  </si>
  <si>
    <t>psych 8x45 
od 8.00 do 14.00 
lek A. Lysak</t>
  </si>
  <si>
    <t>psych 7x45 
od 8.00 do 13.15 
lek A. Lysak</t>
  </si>
  <si>
    <t>ch wew KARDIO  
od 8.00 do 12.30 
lek P. Szpunar</t>
  </si>
  <si>
    <t xml:space="preserve">ch wew  REUM 
od 8.00 do 12.30 
dr P. Dąbrowski </t>
  </si>
  <si>
    <t>ch wew PULMO  
od 8.00 do 14.00 
lek  D. Wróblewska</t>
  </si>
  <si>
    <t>ch wew KARDIO MSWiA 
od 8.00 do 12.30 
lek M. Wiśniowski</t>
  </si>
  <si>
    <t xml:space="preserve">ch wew KARDIO 
od 8.00 do 12.30 
dr R. Kurianowicz </t>
  </si>
  <si>
    <t xml:space="preserve">ch wew KARDIO 
od 8.00 do 14.00 
dr R. Kurianowicz </t>
  </si>
  <si>
    <t xml:space="preserve">ch wew KARDIO 
od 8.00 do 13.15 
dr R. Kurianowicz </t>
  </si>
  <si>
    <t>ch wew  Kardio 
od 8.00 do 12.30 
prof. P. Futyma</t>
  </si>
  <si>
    <t>ch wew KARDIO 
od 8.00 do 12.30 
lek K. Skoczyński</t>
  </si>
  <si>
    <t>ch wew GASTRO 
od 8.00 do 12.30 
lek M. Kluz</t>
  </si>
  <si>
    <t>ch wew GASTRO
od 8.00 do 12.30 
dr R. Staroń</t>
  </si>
  <si>
    <t>ch wew GASTRO 
od 8.00 do 14.00 
lek M. Kluz</t>
  </si>
  <si>
    <t>ch wew GASTRO 
od 8.00 do 13.15 
lek M. Kluz</t>
  </si>
  <si>
    <t>ch wew GASTRO
od 8.00 do 13.15
dr R. Staroń</t>
  </si>
  <si>
    <t xml:space="preserve">ch wew GASTRO
od 8.00 do 13.15 
lek K. Partyka </t>
  </si>
  <si>
    <t xml:space="preserve">ch wew GASTRO
od 8.00 do 12.30 
lek K. Partyka </t>
  </si>
  <si>
    <t xml:space="preserve">ch wew GASTRO
od 8.00 do 14.00 
lek K. Partyka </t>
  </si>
  <si>
    <t>ch wew GASTRO
od 8.00 do 12.30 
lek K. Stasik</t>
  </si>
  <si>
    <t>ch wew GASTRO
od 8.00 do 14.00 
lek K. Stasik</t>
  </si>
  <si>
    <t>ch wew GASTRO
od 8.00 do 13.15 
lek K. Stasik</t>
  </si>
  <si>
    <t>ch wew GASTRO 
od 8.00 do 14.00 
lek P. Łańko</t>
  </si>
  <si>
    <t>ch wew GASTRO 
od 8.00 do 13.15 
lek P. Łańko</t>
  </si>
  <si>
    <t xml:space="preserve">ch wew  REUM  
od 8.00 do 12.30 
lek M. Rogala </t>
  </si>
  <si>
    <t xml:space="preserve">ch wew  REUM  
od 8.00 do 13.15 
lek M. Rogala </t>
  </si>
  <si>
    <t xml:space="preserve">ch wew  REUM  
od 8.00 do 14.00 
lek M. Rogala </t>
  </si>
  <si>
    <t>ch wew KARDIO 
od 8.00 do 13.15 
lek P. Szafarz</t>
  </si>
  <si>
    <t>ch wew  ENDO 
od 8.00 do 12.30 
lek S. Bróż</t>
  </si>
  <si>
    <t>ch wew  ENDO 
od 8.00 do 12.30 
lek M. Mendyka</t>
  </si>
  <si>
    <t>ch wew  REUM  
od 8.00 do 12.30 
lek J. Paśko</t>
  </si>
  <si>
    <t>chir NACZ 6x45
od 8.00 do 12.30 
dr P. Bernat</t>
  </si>
  <si>
    <t>chir NACZ 6x45
od 12.30 do 17.00 
dr P. Bernat</t>
  </si>
  <si>
    <t>chir NACZ 6x45
od 8.00 do 12.30 
lek S. Dec</t>
  </si>
  <si>
    <t>chir NACZ 6x45
od 8.00 do 12.30 
dr K. Milik</t>
  </si>
  <si>
    <t>chir NACZ 6x45
od 8.00 do 12.30 
lek M. Wąsik</t>
  </si>
  <si>
    <t>chir TORAKO 7X45 
od 8.00 do 13.15 
dr W. Kądziołka</t>
  </si>
  <si>
    <t xml:space="preserve">chir TORAKO 7X45 
od 8.00 do 13.15 
lek G. Kobak </t>
  </si>
  <si>
    <t>chir TORAKO 7X45 
od 8.00 do 13.15 
lek M. Kruczek</t>
  </si>
  <si>
    <t>chir TORAKO 6X45 
od 8.00 do 12.30
lek P. Zając</t>
  </si>
  <si>
    <t>chir TORAKO 7X45 
od 8.00 do 13.15 
lek P. Zając</t>
  </si>
  <si>
    <t>chir TORAKO 6X45 
od 8.00 do 12.30 
lek. A Lis</t>
  </si>
  <si>
    <t>chir TORAKO 7X45 
od 8.00 do 13.15 
lek. A Lis</t>
  </si>
  <si>
    <t>chir TORAKO 6X45 
od 8.00 do 12.30 
lek. J. Rybka</t>
  </si>
  <si>
    <t>chir TORAKO 6x45 
od 8.00 do 12.30
lek. J. Rybka</t>
  </si>
  <si>
    <t>chir TORAKO 7X45 
od 8.00 do 13.15 
lek. G. Stokłosa</t>
  </si>
  <si>
    <t>chir TORAKO 6X45 
od 8.00 do 12.30 
lek. G. Stokłosa</t>
  </si>
  <si>
    <t>chir TORAKO 7x45 
od 8.00 do 13.15 
lek. J. Rybka</t>
  </si>
  <si>
    <t>Ped CSM 
15.00-18.45
lek P. Fic</t>
  </si>
  <si>
    <t>Ped CSM 
08.00-11.45
lek P. Fic</t>
  </si>
  <si>
    <t>Ped CSM 
12.00-15.45 
lek P. Fic</t>
  </si>
  <si>
    <t>ped CSM 
15.00-18.45 
dr P. Zapolnik</t>
  </si>
  <si>
    <t>Med. rat. CSM 
8.00 -11.00
dr G. Kucaba</t>
  </si>
  <si>
    <t>Med. rat. CSM 
11.15-14.15
dr G. Kucaba</t>
  </si>
  <si>
    <t>Med. rat. CSM 
15.00-18.00
dr G. Kucaba</t>
  </si>
  <si>
    <t>Med. rat. CSM 
8.00-9.30 
mgr G. Menet</t>
  </si>
  <si>
    <t>Med. rat. CSM 
9.45-11.15
mgr G. Menet</t>
  </si>
  <si>
    <t>Med. rat. CSM 
11.30-13.00
mgr G. Menet</t>
  </si>
  <si>
    <t>Med. rat. CSM 
13.15-14.45
mgr G. Menet</t>
  </si>
  <si>
    <t>Med. rat. CSM 
12.00-15.00
lek J. Domagała</t>
  </si>
  <si>
    <t>Med. rat. CSM 
8.00-12.00 
lek J. Domagała</t>
  </si>
  <si>
    <t>Med. rat. CSM 
15.00-17.15 
lek J. Domagała</t>
  </si>
  <si>
    <t>Med. rat. CSM 
17.15 -19.30 
lek J. Domagała</t>
  </si>
  <si>
    <t>gin i poł 6x45 CSM
od 8 do 12.30
dr K. Wardak</t>
  </si>
  <si>
    <t>gin i poł 6x45 CSM
od 12.30 do 17.00
dr K. Wardak</t>
  </si>
  <si>
    <t>gin i poł 6x45 CSM
od 12.30 do 17.00
dr E. Kraśnianin</t>
  </si>
  <si>
    <t>gin i poł 6x45 CSM
od 8 do 12.30
dr E. Kraśnianin</t>
  </si>
  <si>
    <t>gin i poł 6x45 CSM
od 8 do 12.30
dr R. Wróbel</t>
  </si>
  <si>
    <t>gin i poł 6x45 CSM
od 12.30 do 17.00
dr R. Wróbel</t>
  </si>
  <si>
    <t>Med. rat. CSM 
15.30-17.00  
lek P. Matczak</t>
  </si>
  <si>
    <t>Med. rat. CSM 
17.00-19.30 
lek P. Matczak</t>
  </si>
  <si>
    <t xml:space="preserve">Med. rat. CSM 
15.00-16.30 
lek P. Kępa </t>
  </si>
  <si>
    <t xml:space="preserve">Med. rat. CSM 
16.30 -18.00
lek P. Kępa </t>
  </si>
  <si>
    <t>Med. rat. CSM 
15.00-16.30 
lek J. Pytlowany-Zasowska</t>
  </si>
  <si>
    <t>Med. rat. CSM 
16.30 -18.00 
lek J. Pytlowany-Zasowska</t>
  </si>
  <si>
    <t xml:space="preserve">Med. rat. CSM 
15.30-17.00
lek K. Szwakop </t>
  </si>
  <si>
    <t xml:space="preserve">Med. rat. CSM 
17.00-18.30
lek K. Szwakop </t>
  </si>
  <si>
    <t>Med. rat. CSM 
15.30-17.00 
lek S. Kuźniar</t>
  </si>
  <si>
    <t>Med. rat. CSM 
17.00 -18.30 
lek S. Kuźniar</t>
  </si>
  <si>
    <t>Med. rat. CSM 
8.00-10.15 
dr P. Musiał</t>
  </si>
  <si>
    <t>Med. rat. CSM 
10.15-12.30 
dr P. Musiał</t>
  </si>
  <si>
    <t>Med. rat. CSM 
12.45-15.00 
dr P. Musiał</t>
  </si>
  <si>
    <t>Med. rat. CSM 
8.30-10.45
dr P. Musiał</t>
  </si>
  <si>
    <t>Med. rat. CSM 
10.45-13.00
dr P. Musiał</t>
  </si>
  <si>
    <t>Med. rat. CSM 
13.00-15.15 
dr P. Musiał</t>
  </si>
  <si>
    <t>Med. rat. CSM 
15.30-17.45
dr P. Musiał</t>
  </si>
  <si>
    <t>Med. rat. CSM 
17.45-20.00 
dr P. Musiał</t>
  </si>
  <si>
    <t xml:space="preserve">med. Rodz. 7x45
od 8.00 do 13.15
dr K. Zyś </t>
  </si>
  <si>
    <t xml:space="preserve">med. Rodz. 8x45
od 8.00 do 14.00
dr K. Zyś </t>
  </si>
  <si>
    <t xml:space="preserve">med. Rodz. 8x45
od 8.00 do 14.00 
dr K. Zyś </t>
  </si>
  <si>
    <t>med. Rodz. 7x45
od 8.00 do 13.15
lek E. Kozińska</t>
  </si>
  <si>
    <t>med. Rodz. 8x45
od 8.00 do 14.00 
lek E. Kozińska</t>
  </si>
  <si>
    <t>med. Rodz. 7x45
od 8.00 do 13.15
lek K. Wróbel</t>
  </si>
  <si>
    <t>med. Rodz. 8x45
od 8.00 do 14.00 
lek K. Wróbel</t>
  </si>
  <si>
    <t>med. Rodz. 7x45
od 8.00 do 13.15
dr M. Małecki</t>
  </si>
  <si>
    <t>Psychiatria</t>
  </si>
  <si>
    <t>Oddział Psychiatryczny, Samodzielny Publiczny Zespół Opieki Zdrowotnej w Leżajsku</t>
  </si>
  <si>
    <t>Kwieciński Wojciech lek</t>
  </si>
  <si>
    <t>Lysak Alla lek</t>
  </si>
  <si>
    <t>Ławiński Jakub lek</t>
  </si>
  <si>
    <t>Izba Przyjęć Psychiatryczna. Klinika Psychiatrii Ogólnej, USK</t>
  </si>
  <si>
    <t>Łobejko Łukasz lek</t>
  </si>
  <si>
    <t>Machała Piotr lek</t>
  </si>
  <si>
    <t>Pruchnik-Surówka Małgorzata lek</t>
  </si>
  <si>
    <t>KLINICZNY ODDZIAŁ PSYCHIATRYCZNY DLA DZIECI I MŁODZIEŻY - BUDYNEK NR 9 Łańcut</t>
  </si>
  <si>
    <t>Denys Barbara lek</t>
  </si>
  <si>
    <t>Droździel Dominika lek</t>
  </si>
  <si>
    <t>Knapik Magdalena lek</t>
  </si>
  <si>
    <t>ch wew KARDIO
od 8.00 do 12.30 
lek K. Skoczyński</t>
  </si>
  <si>
    <t xml:space="preserve">ch wew REUM
od 8.00 do 12.30
lek E. Bieniasz-Pawlik </t>
  </si>
  <si>
    <t>ch wew KARDIO 
od 8.00 do 14.00 
lek P. Szafarz</t>
  </si>
  <si>
    <t>ch wew GASTRO
od 8.00 do 14.00 
dr R. Staroń</t>
  </si>
  <si>
    <t>ch wew KARDIO
od 8.00 do 14.00 
lek K. Skoczyński</t>
  </si>
  <si>
    <t>ch wew KARDIO 
od 8.00 do 13.15 
lek K. Skoczyński</t>
  </si>
  <si>
    <t>ch wew KARDIO 
od 8.00 do 14.00 
lek K. Skoczyński</t>
  </si>
  <si>
    <t>ch wew GASTRO 
od 8.00 do 12.30 
lek K. Stasik</t>
  </si>
  <si>
    <t xml:space="preserve">Choroby wewnętrzne </t>
  </si>
  <si>
    <t>Blajer-Olszewska Beata lek</t>
  </si>
  <si>
    <t>Klinika Hematologii, USK</t>
  </si>
  <si>
    <t>Choroby wewnętrzne</t>
  </si>
  <si>
    <t>Bróż Sebastian lek</t>
  </si>
  <si>
    <t>Klinika Chorób Wewnętrznych, Nefrologii i Endokrynologii z Pracownią Medycyny Nuklearnej i Ośrodkiem Dializoterapii, KSW2</t>
  </si>
  <si>
    <t>Dąbek Maciej lek</t>
  </si>
  <si>
    <t>Klinika Kardiologii z Pododdziałem Ostrych Zespołów Wieńcowych, KSW2</t>
  </si>
  <si>
    <t>Dąbrowski Piotr dr</t>
  </si>
  <si>
    <t>Klinika Reumatologii, KSW2</t>
  </si>
  <si>
    <t>Deręgowska Bernadetta lek</t>
  </si>
  <si>
    <t>Duliban-Wojnar Anna lek</t>
  </si>
  <si>
    <t>PCCHP</t>
  </si>
  <si>
    <t>Grzyb Jarosław lek</t>
  </si>
  <si>
    <t>Guzek Michał lek</t>
  </si>
  <si>
    <t>USK</t>
  </si>
  <si>
    <t>Klinika Nefrologii. Stacja Dializ, USK</t>
  </si>
  <si>
    <t>Kaziród Tomasz lek</t>
  </si>
  <si>
    <t>Kluz Michał lek</t>
  </si>
  <si>
    <t>Klinika Gastroenterologii i Hepatologii z Pododdziałem Chorób Wewnętrznych</t>
  </si>
  <si>
    <t>Kłos Dominik lek</t>
  </si>
  <si>
    <t>Kopacz Agnieszka lek</t>
  </si>
  <si>
    <t>Kurianowicz Rafał dr</t>
  </si>
  <si>
    <t>Łańko Paweł lek</t>
  </si>
  <si>
    <t>Klinika Gastroenterologii z Ośrodkiem Kompleksowego Leczenia Nieswoistych Chorób Zapalnych Jelit, KSW2</t>
  </si>
  <si>
    <t>Mendyka Martyna lek</t>
  </si>
  <si>
    <t>Niwińska Renata lek</t>
  </si>
  <si>
    <t>Paśko Joanna lek</t>
  </si>
  <si>
    <t>Skoczyński Kamil lek</t>
  </si>
  <si>
    <t>Tłuczek Stawomir lek</t>
  </si>
  <si>
    <t>Podgórska Dominika dr</t>
  </si>
  <si>
    <t>Rejus-Gajdek Aleksandra lek</t>
  </si>
  <si>
    <t xml:space="preserve">Siwiec Anna dr </t>
  </si>
  <si>
    <t>CSM</t>
  </si>
  <si>
    <t>Staroń Robert dr</t>
  </si>
  <si>
    <t>Klinika Gastroenterologii i Hepatologii z Pododdziałem Chorób Wewnętrznych, USK</t>
  </si>
  <si>
    <t>Stasik Katarzyna lek</t>
  </si>
  <si>
    <t>Klinika Gastroenterologii z Ośrodkiem Kompleksowego Leczenia Nieswoistych Chorób Zapalnych Jelit</t>
  </si>
  <si>
    <t>Styczkiewicz Katarzyna prof.</t>
  </si>
  <si>
    <t>Klinika Gastroenterologii i Hepatologii z Pododziałem Chorób Wewnętrznych</t>
  </si>
  <si>
    <t xml:space="preserve">Warzybok Katarzyna lek </t>
  </si>
  <si>
    <t>Wiśniowski Michał lek</t>
  </si>
  <si>
    <t>MSWiA</t>
  </si>
  <si>
    <t>Wróbel Bartłomiej lek</t>
  </si>
  <si>
    <t>Wróblewska Dominika lek</t>
  </si>
  <si>
    <t>Futyma Piotr prof.</t>
  </si>
  <si>
    <t>Szpunar Paweł lek</t>
  </si>
  <si>
    <t>Partyka Krystian lek</t>
  </si>
  <si>
    <t>Bieniasz-Pawlik Edyta lek</t>
  </si>
  <si>
    <t>Rogala Maciej lek</t>
  </si>
  <si>
    <t>Kołodziej-Rataj Jagoda lek</t>
  </si>
  <si>
    <t>Wojtas Igor lek</t>
  </si>
  <si>
    <t xml:space="preserve">Kosiorowska Ewa lek </t>
  </si>
  <si>
    <t>Szafarz Piotr lek</t>
  </si>
  <si>
    <t>med. Rodz. 8x45
od 8.00 do 14.00 
dr M. Małecki</t>
  </si>
  <si>
    <t>med. Rodz. 7x45
od 8.00 do 13.15
lek P. Mierzwa</t>
  </si>
  <si>
    <t>med. Rodz. 8x45
od 8.00 do 14.00 
lek P. Mierzwa</t>
  </si>
  <si>
    <t>med. Rodz. 7x45
od 8.00 do 13.15
lek K. Witkowska</t>
  </si>
  <si>
    <t>med. Rodz. 8x45
od 8.00 do 14.00 
lek K. Witkowska</t>
  </si>
  <si>
    <t>med. Rodz. 7x45
od 8.00 do 13.15
lek K. Skolimowski</t>
  </si>
  <si>
    <t>med. Rodz. 8x45
od 8.00 do 14.00 
lek K. Skolimowski</t>
  </si>
  <si>
    <t>med. Rodz. 7x45
od 8.00 do 13.15
lek K. Nycz</t>
  </si>
  <si>
    <t>med. Rodz. 8x45
od 8.00 do 14.00 
lek K. Nycz</t>
  </si>
  <si>
    <t>med. Rodz. 7x45
od 8.00 do 13.15
lek M. Litwa</t>
  </si>
  <si>
    <t>med. Rodz. 8x45
od 8.00 do 14.00 
lek M. Litwa</t>
  </si>
  <si>
    <t>med. Rodz. 7x45
od 8.00 do 13.15
lek A. Małecka</t>
  </si>
  <si>
    <t>med. Rodz. 8x45
od 8.00 do 14.00 
lek A. Małecka</t>
  </si>
  <si>
    <t>med. Rodz. 7x45
od 8.00 do 13.15
lek D. Leszczyńska</t>
  </si>
  <si>
    <t>med. Rodz. 8x45
od 8.00 do 14.00 
lek D. Leszczyńska</t>
  </si>
  <si>
    <t>med. Rodz. 7x45
od 8.00 do 13.15
lek I. Dąbek</t>
  </si>
  <si>
    <t>med. Rodz. 8x45
od 8.00 do 14.00 
lek I. Dąbek</t>
  </si>
  <si>
    <t>med. Rodz. 7x45
od 8.00 do 13.15
lek M. Dulas</t>
  </si>
  <si>
    <t>med. Rodz. 8x45
od 8.00 do 14.00 
lek M. Dulas</t>
  </si>
  <si>
    <t>med. Rodz. 7x45
od 8.00 do 13.15
lek B. Kołcz-Gaca</t>
  </si>
  <si>
    <t>med. Rodz. 8x45
od 8.00 do 14.00 
lek B. Kołcz-Gaca</t>
  </si>
  <si>
    <t>med. Rodz. 7x45
od 8.00 do 13.15
lek T. Kędzior</t>
  </si>
  <si>
    <t>med. Rodz. 8x45
od 8.00 do 14.00 
lek T. Kędzior</t>
  </si>
  <si>
    <t>med. Rodz. 7x45
od 8.00 do 13.15
lek R. Bojarska</t>
  </si>
  <si>
    <t>med. Rodz. 8x45
od 8.00 do 14.00 
lek R. Bojarska</t>
  </si>
  <si>
    <t>Medycyna rodzinna</t>
  </si>
  <si>
    <t>Wróbel Konrad lek</t>
  </si>
  <si>
    <t>Sokrates</t>
  </si>
  <si>
    <t>Bojarska Renata lek</t>
  </si>
  <si>
    <t xml:space="preserve">NZOZ SANO Rejtana </t>
  </si>
  <si>
    <t>Dąbek Iwona lek</t>
  </si>
  <si>
    <t>Dulas Małogorzata lek</t>
  </si>
  <si>
    <t>Medyk</t>
  </si>
  <si>
    <t>Kędzior Tomasz lek</t>
  </si>
  <si>
    <t>Kołcz-Gaca Bożena lek</t>
  </si>
  <si>
    <t>Kołodziej Tomasz lek</t>
  </si>
  <si>
    <t>Kozińska Ewa lek</t>
  </si>
  <si>
    <t>Leszczyńska Diana lek</t>
  </si>
  <si>
    <t>Przychodnia Sokrates Niechobrz / Zgłobień.</t>
  </si>
  <si>
    <t>Małecka Anita lek</t>
  </si>
  <si>
    <t>Małecki Mariusz dr</t>
  </si>
  <si>
    <t>Mierzwa Piotr lek</t>
  </si>
  <si>
    <t>Nycz Kinga lek</t>
  </si>
  <si>
    <t>Skolimowski Konrad lek</t>
  </si>
  <si>
    <t>Zyś Krzysztof dr</t>
  </si>
  <si>
    <t>Trzebownisko w poniedziałki (od godziny 13), wtorki (rano), środy i piątki
Jasionce jest we wtorki( po godz 13) i w czwartki</t>
  </si>
  <si>
    <t>Litwa Mariusz lek</t>
  </si>
  <si>
    <t xml:space="preserve">wtorki Pro Familia Trzebownisko, czwartki Pro Familia Jasionka. </t>
  </si>
  <si>
    <t>Witkowska Katarzyna lek</t>
  </si>
  <si>
    <t>Medycyna ratunkowa</t>
  </si>
  <si>
    <t>Domagała Jerzy lek</t>
  </si>
  <si>
    <t>Centrum Symulacji Medycznej</t>
  </si>
  <si>
    <t>Kucaba Grzegorz dr</t>
  </si>
  <si>
    <t>Kuźniar Sabina lek</t>
  </si>
  <si>
    <t>Lulek Szymon lek</t>
  </si>
  <si>
    <t>Mazur-Soliszewska Danuta dr</t>
  </si>
  <si>
    <t xml:space="preserve">Menet Grzegorz </t>
  </si>
  <si>
    <t>Musiał Paweł dr</t>
  </si>
  <si>
    <t>Naróg Maciej dr</t>
  </si>
  <si>
    <t>Matczak Paweł</t>
  </si>
  <si>
    <t xml:space="preserve">SOR </t>
  </si>
  <si>
    <t>Szwakop Kaludia lek</t>
  </si>
  <si>
    <t>Kępa Paweł lek</t>
  </si>
  <si>
    <t>Kapłon Krzysztof lek</t>
  </si>
  <si>
    <t>Pytlowany-Zasowska Justyna lek</t>
  </si>
  <si>
    <t>Med. rat. CSM 
15.00-16.30
lek K. Kapłon</t>
  </si>
  <si>
    <t>Med. rat. CSM 
16.30-18.00
lek K. Kapłon</t>
  </si>
  <si>
    <t>Med. rat. CSM 
18.00-19.30
lek K. Kapłon</t>
  </si>
  <si>
    <t>Med. rat. CSM 
8.00-12.30
dr D. Mazur-Soliszewska</t>
  </si>
  <si>
    <t>chir KARDIO 7X45 
od 8.00 do 13.15 
dr M. Kolowca</t>
  </si>
  <si>
    <t>chir KARDIO 6X45 
od 8.00 do 12.30 
dr M. Kolowca</t>
  </si>
  <si>
    <t>chir KARDIO 6X45 
od 8.00 do 12.30 
prof. K. Widenka</t>
  </si>
  <si>
    <t>chir KARDIO 7X45 
od 8.00 do 13.15 
prof. K. Widenka</t>
  </si>
  <si>
    <t>chir KARDIO 6X45 
od 8.00 do 12.30 
lek T. Semań</t>
  </si>
  <si>
    <t>chir KARDIO 7X45 
od 8.00 do 13.15 
lek T. Semań</t>
  </si>
  <si>
    <t>chir KARDIO 6X45 
od 8.00 do 12.30 
lek M. Kosiorowska</t>
  </si>
  <si>
    <t>chir KARDIO 7X45 
od 8.00 do 13.15 
lek M. Kosiorowska</t>
  </si>
  <si>
    <t>Med. rat. CSM 
12.45-17.15
dr D. Mazur-Soliszewska</t>
  </si>
  <si>
    <t>Med. rat. CSM 
11.00-15.30
dr D. Mazur-Soliszewska</t>
  </si>
  <si>
    <t>chir KARDIO 6X45 
od 8.00 do 12.30 
dr P. Olszówka</t>
  </si>
  <si>
    <t>chir KARDIO 7X45 
od 8.00 do 13.15 
dr P. Olszówka</t>
  </si>
  <si>
    <t>chir ONKO 6X45 
od 8.00 do 12.30 
dr G. Pasternak</t>
  </si>
  <si>
    <t>chir ONKO 7X45 
od 8.00 do 13.15 
dr G. Pasternak</t>
  </si>
  <si>
    <t>chir ONKO 6X45 
od 8.00 do 12.30 
dr J. Pszeniczny</t>
  </si>
  <si>
    <t>chir ONKO 7X45 
od 8.00 do 13.15 
dr J. Pszeniczny</t>
  </si>
  <si>
    <t>chir DZIECI 6X45 
od 8.00 do 12.30 
lek A. Borowski</t>
  </si>
  <si>
    <t>chir DZIECI 7X45 
od 8.00 do 13.15 
lek A. Borowski</t>
  </si>
  <si>
    <t>chir DZIECI 6X45 
od 8.00 do 12.30 
lek E. Chrzanowska-Kler</t>
  </si>
  <si>
    <t>chir TORAKO 7X45 
od 8.00 do 13.15 
prof. W. Dudek</t>
  </si>
  <si>
    <t>chir TORAKO 6X45 
od 8.00 do 12.30 
prof. W. Dudek</t>
  </si>
  <si>
    <t>chir DZIECI 7X45 
od 8.00 do 13.15 
lek E. Chrzanowska-Kler</t>
  </si>
  <si>
    <t>chir DZIECI 6X45 
od 8.00 do 12.30 
lek A. Ogorzałek</t>
  </si>
  <si>
    <t>chir DZIECI 7X45 
od 8.00 do 13.15 
lek A. Ogorzałek</t>
  </si>
  <si>
    <t>chir OGÓLNA 7X45 
od 8.00 do 13.15 
lek S. Wilczyński</t>
  </si>
  <si>
    <t>chir OGÓLNA 6X45 
od 8.00 do 12.30 
lek S. Wilczyński</t>
  </si>
  <si>
    <t>chir OGÓLNA 6X45 
od 8.00 do 12.30 
lek R. Zavatskyi</t>
  </si>
  <si>
    <t>chir OGÓLNA 7X45 
od 8.00 do 13.15 
lek R. Zavatskyi</t>
  </si>
  <si>
    <t>chir OGÓLNA 7X45 
od 8.00 do 13.15 
dr K. Korneta</t>
  </si>
  <si>
    <t>chir OGÓLNA 6X45 
od 8.00 do 12.30 
dr K. Korneta</t>
  </si>
  <si>
    <t>chir OGÓLNA 6X45 
od 8.00 do 12.30  
dr P. Szredzki</t>
  </si>
  <si>
    <t>chir OGÓLNA 7X45 
od 8.00 do 13.15 
dr P. Szredzki</t>
  </si>
  <si>
    <t>Chirurgia</t>
  </si>
  <si>
    <t>Bernat Paweł dr</t>
  </si>
  <si>
    <t>KSW2, Blok operacyjny parter.</t>
  </si>
  <si>
    <t>Borowski Adam lek</t>
  </si>
  <si>
    <t>Klinika Chirurgii Dziecięcej z Pododdziałem Urologii, Pododdziałem Otolaryngologii i Pododdziałem Kardiochirurgii Dziecięcej, KSW2</t>
  </si>
  <si>
    <t xml:space="preserve">Chrzanowska-Kler Ewa lek </t>
  </si>
  <si>
    <t>Dec Stanisław lek</t>
  </si>
  <si>
    <t>Szpital Specjalistyczny w Mielcu</t>
  </si>
  <si>
    <t>Frańczak Jan lek dent</t>
  </si>
  <si>
    <t>Iwasieczko Artur lek</t>
  </si>
  <si>
    <t>Kądziołka Wojciech dr</t>
  </si>
  <si>
    <t>Klinika Chirurgii Klatki Piersiowej wraz z Blokiem Operacyjnym, USK</t>
  </si>
  <si>
    <t>Kobak Grzegorz lek</t>
  </si>
  <si>
    <t>Kolowca Maciej dr</t>
  </si>
  <si>
    <t>Klinika Kardiochirurgii z Pododdziałem Chirurgii Naczyniowej, KSW2</t>
  </si>
  <si>
    <t>Korneta Krzysztof dr</t>
  </si>
  <si>
    <t>Klinika Chirurgii Ogólnej, KSW2</t>
  </si>
  <si>
    <t>Kosiorowska Monika lek</t>
  </si>
  <si>
    <t>Kruczek Maciej lek</t>
  </si>
  <si>
    <t>Lis Adam lek</t>
  </si>
  <si>
    <t>Milik Krzysztof dr</t>
  </si>
  <si>
    <t>Ogorzałek Anna lek</t>
  </si>
  <si>
    <t>Olszówka Piotr dr</t>
  </si>
  <si>
    <t>Pasternak Grzegorz dr</t>
  </si>
  <si>
    <t>Klinika Chirurgii Ogólnej i Onkologicznej, KSW1</t>
  </si>
  <si>
    <t xml:space="preserve">Pszeniczny Jacek dr </t>
  </si>
  <si>
    <t xml:space="preserve">Rybka Janusz lek </t>
  </si>
  <si>
    <t>Semań Tomasz lek</t>
  </si>
  <si>
    <t>Stokłosa Grzegorz lek</t>
  </si>
  <si>
    <t>Surowiec Mateusz lek</t>
  </si>
  <si>
    <t>Szredzki Piotr dr</t>
  </si>
  <si>
    <t>Kliniczny Oddział Chirurgii Ogólnej, Szpital Miejski im. Jana Pawła II ul. Rycerska 4</t>
  </si>
  <si>
    <t>Wąsik Magdalena lek</t>
  </si>
  <si>
    <t>Wesecki Mariusz dr</t>
  </si>
  <si>
    <t>Widenka Kazimierz prof</t>
  </si>
  <si>
    <t>Zając Paweł lek</t>
  </si>
  <si>
    <t xml:space="preserve">Zavatskyi Ruslan lek </t>
  </si>
  <si>
    <t>Dudek Wojciech prof</t>
  </si>
  <si>
    <t>Wilczyński Sławomir lek</t>
  </si>
  <si>
    <t>gin i poł 7x45
od 8 do 13.15 
lek A. Bogaczyk</t>
  </si>
  <si>
    <t>gin i poł 8x45
od 8 do 14.00 
lek A. Bogaczyk</t>
  </si>
  <si>
    <t xml:space="preserve">gin i poł 7x45
od 8 do 13.15 
</t>
  </si>
  <si>
    <t xml:space="preserve">gin i poł 8x45
od 8 do 14.00 
</t>
  </si>
  <si>
    <t>gin i poł 7x45
od 8 do 13.15
lek T. Czarnecki</t>
  </si>
  <si>
    <t>gin i poł 8x45
od 8 do 14.00 
lek T. Czarnecki</t>
  </si>
  <si>
    <t>gin i poł 7x45
od 8 do 13.15 
lek G. Dworak</t>
  </si>
  <si>
    <t>gin i poł 8x45
od 8 do 14.00 
lek G. Dworak</t>
  </si>
  <si>
    <t>gin i poł 7x45
od 8 do 13.15
prof. D. Darmochwał-Kolarz</t>
  </si>
  <si>
    <t>gin i poł 8x45
od 8 do 14.00 
prof. D. Darmochwał-Kolarz</t>
  </si>
  <si>
    <t>gin i poł 8x45
od 8 do 14.00
prof. D. Darmochwał-Kolarz</t>
  </si>
  <si>
    <t>gin i poł 7x45
od 8 do 13.15 
lek K. Kluza</t>
  </si>
  <si>
    <t>gin i poł 8x45
od 8 do 14.00 
lek K. Kluza</t>
  </si>
  <si>
    <t>gin i poł 7x45
od 8 do 13.15 
lek M. Kluza</t>
  </si>
  <si>
    <t>gin i poł 8x45
od 8 do 14.00 
lek M. Kluza</t>
  </si>
  <si>
    <t>gin i poł 8x45
od 8 do 14.00
lek M. Kluza</t>
  </si>
  <si>
    <t>gin i poł 7x45
od 8 do 13.15
lek P. Jasielski</t>
  </si>
  <si>
    <t>gin i poł 8x45
od 8 do 14.00
lek P. Jasielski</t>
  </si>
  <si>
    <t>gin i poł 8x45
od 8 do 14.00 
lek P. Jasielski</t>
  </si>
  <si>
    <t>gin i poł 7x45
od 8 do 13.15 
lek A. Mrozek</t>
  </si>
  <si>
    <t>gin i poł 8x45
od 8 do 14.00
lek A. Mrozek</t>
  </si>
  <si>
    <t>gin i poł 8x45
od 8 do 14.00 
lek J. Zielińska</t>
  </si>
  <si>
    <t>gin i poł 7x45
od 8 do 13.15 
lek J. Zielińska</t>
  </si>
  <si>
    <t>gin i poł 7x45
od 8 do 13.15 
dr T. Zuzak</t>
  </si>
  <si>
    <t>gin i poł 8x45
od 8 do 14.00
dr T. Zuzak</t>
  </si>
  <si>
    <t>gin i poł 7x45
od 8 do 13.15 
dr O. Mora-Janiszewska</t>
  </si>
  <si>
    <t>gin i poł 8x45
od 8 do 14.00 
dr O. Mora-Janiszewska</t>
  </si>
  <si>
    <t>gin i poł 7x45
od 8 do 13.15 
lek K. Piękoś</t>
  </si>
  <si>
    <t>gin i poł 8x45
od 8 do 14.00 
lek K. Piękoś</t>
  </si>
  <si>
    <t>gin i poł 7x45
od 8 do 13.15 
lek M. Prokop</t>
  </si>
  <si>
    <t>gin i poł 8x45
od 8 do 14.00 
lek M. Prokop</t>
  </si>
  <si>
    <t xml:space="preserve">ch wew  REUM 
od 8.00 do 12.30 
lek E. Bieniasz-Pawlik </t>
  </si>
  <si>
    <t xml:space="preserve">ch wew  REUM 
od 8.00 do 12.30 
lek M. Rogala </t>
  </si>
  <si>
    <t>ped  7X45 
od 8.00 do 13.15 
lek K. Lisak-Gurba</t>
  </si>
  <si>
    <t>ped  7X45 
od 8.00 do 13.15 
lek W. Bal</t>
  </si>
  <si>
    <t>ped  7X45 
od 8.00 do 13.15 
lek N. Dąbek</t>
  </si>
  <si>
    <t>ped  7X45 
od 8.00 do 13.15 
dr A. Domin</t>
  </si>
  <si>
    <t xml:space="preserve">ped  7X45 
od 8.00 do 13.15
lek E. Drachal </t>
  </si>
  <si>
    <t>ped  7X45 
od 8.00 do 13.15
lek P. Frączek</t>
  </si>
  <si>
    <t>ped  7X45 
od 8.00 do 13.15 
lek E. Gaweł</t>
  </si>
  <si>
    <t>ped  7X45 
od 8.00 do 13.15 
lek E. Gramatyka-Drążek</t>
  </si>
  <si>
    <t>ped  7X45 
od 8.00 do 13.15 
lek K.Jakubek-Kipa</t>
  </si>
  <si>
    <t>ped  7X45 
od 8.00 do 13.15 
lek K. Kazała</t>
  </si>
  <si>
    <t>ped  7X45 
od 8.00 do 13.15 
lek M. Kuca</t>
  </si>
  <si>
    <t xml:space="preserve">ped  7X45 
od 8.00 do 13.15 
dr E. Lenart-Domka </t>
  </si>
  <si>
    <t>ped  7X45 
od 8.00 do 13.15 
lek N. Stąpor</t>
  </si>
  <si>
    <t>ped  7X45 
od 8.00 do 13.15 
dr M. Stefańska</t>
  </si>
  <si>
    <t>ped  7X45 
od 8.00 do 13.15 
lek M. Stokłosa</t>
  </si>
  <si>
    <t>ped  7X45 
od 8.00 do 13.15 
lek K. Wiącek</t>
  </si>
  <si>
    <t>ped  7X45 
od 8.00 do 13.15 
lek O. Wojnarowicz</t>
  </si>
  <si>
    <t xml:space="preserve">ped  7X45 
od 8.00 do 13.15 
lek W. Tarała </t>
  </si>
  <si>
    <t>sem1 
ch wew 
lek T. Kaziród 
14.30-17.30 
Sala seminaryjna Rycerska</t>
  </si>
  <si>
    <t>sem3 
ch wew 
lek T. Kaziród 
14.30-17.30 
Sala seminaryjna Rycerska</t>
  </si>
  <si>
    <t>sem2 
ch wew 
lek T. Kaziród 
14.30-17.30 
Sala seminaryjna Rycerska</t>
  </si>
  <si>
    <t>sem6 
ch wew 
lek T. Kaziród 
14.30-17.30 
Sala seminaryjna Rycerska</t>
  </si>
  <si>
    <t>sem5 
ch wew 
lek T. Kaziród 
14.30-17.30 
Sala seminaryjna Rycerska</t>
  </si>
  <si>
    <t>sem4 
ch wew 
lek T. Kaziród 
14.30-17.30 
Sala seminaryjna Rycerska</t>
  </si>
  <si>
    <r>
      <t xml:space="preserve">ch wew HEMATO 
od 7.30 do 12.00 
</t>
    </r>
    <r>
      <rPr>
        <sz val="12"/>
        <color theme="1"/>
        <rFont val="Aptos Narrow"/>
        <family val="2"/>
        <scheme val="minor"/>
      </rPr>
      <t xml:space="preserve">proszę zgłosic się do sekretariatu </t>
    </r>
  </si>
  <si>
    <t>Pediatria</t>
  </si>
  <si>
    <t>Dąbek Natalia lek</t>
  </si>
  <si>
    <t>II Klinika Pediatrii, Endokrynologii i Diabetologii Dziecięcej, KSW2</t>
  </si>
  <si>
    <t>Domin Agnieszka dr</t>
  </si>
  <si>
    <t>Drachal Elżbieta  lek</t>
  </si>
  <si>
    <t>Frączek Paulina lek</t>
  </si>
  <si>
    <t>Gaweł Ewelina lek</t>
  </si>
  <si>
    <t>Gramatyka- Drążek Ewa lek</t>
  </si>
  <si>
    <t>Jakubek-Kipa Katarzyna lek</t>
  </si>
  <si>
    <t>Kazała Katarzyna lek</t>
  </si>
  <si>
    <t>Klinika Alergologii i Mukowiscydozy</t>
  </si>
  <si>
    <t>Lenart-Domka Ewa dr</t>
  </si>
  <si>
    <t>II Klinika Pediatrii, Endokrynologii i Diabetologii Dziecięcej</t>
  </si>
  <si>
    <t>Lisak-Gurba Katarzyna dr</t>
  </si>
  <si>
    <t>Klinika Noworodków z Intensywną Opieką Medyczną, USK</t>
  </si>
  <si>
    <t>Stąpor Natalia lek</t>
  </si>
  <si>
    <t>I Klinika Pediatrii i Gastroenterologii Dziecięcej z Pododdziałem Kardiologii Dziecięcej</t>
  </si>
  <si>
    <t>Stefańska Małgorzata dr</t>
  </si>
  <si>
    <t>Wiącek Katarzyna lek</t>
  </si>
  <si>
    <t>Wojnarowicz Olga lek</t>
  </si>
  <si>
    <t>Klinika Noworodków z Pododdziałem Intensywnej Terapii Noworodka</t>
  </si>
  <si>
    <t>Zapolnik Paweł dr</t>
  </si>
  <si>
    <t>Fic Paulina lek</t>
  </si>
  <si>
    <t>Bal Wioletta lek</t>
  </si>
  <si>
    <t>Stokłosa Małgorzata lek</t>
  </si>
  <si>
    <t>Tarała Wojciech lek</t>
  </si>
  <si>
    <t>Weryński Piotr lek</t>
  </si>
  <si>
    <t>Trębacz Oksana lek</t>
  </si>
  <si>
    <t>Klinika Onkohematologii Dziecięcej, KSW2</t>
  </si>
  <si>
    <t>Ginekologia i położnictwo</t>
  </si>
  <si>
    <t>Bogaczyk Anna lek</t>
  </si>
  <si>
    <t>Klinika Ginekologii, Ginekologii Onkologicznej i Położnictwa, USK</t>
  </si>
  <si>
    <t xml:space="preserve">Czarnecki Tomasz lek </t>
  </si>
  <si>
    <t>Klinika Ginekologii, Położnictwa i Perinatologii, KSW2</t>
  </si>
  <si>
    <t>Darmochwał-Kolarz Dorota prof.</t>
  </si>
  <si>
    <t>Jasielski Patryk lek</t>
  </si>
  <si>
    <t xml:space="preserve">Kluza Katarzyna lek </t>
  </si>
  <si>
    <t>Kluza Marek lek</t>
  </si>
  <si>
    <t>Piękoś Krzysztof lek</t>
  </si>
  <si>
    <t>Dworak Grzegorz lek</t>
  </si>
  <si>
    <t>Kunysz Mateusz dr</t>
  </si>
  <si>
    <t>Mora-Janiszewska Olimpia dr</t>
  </si>
  <si>
    <t>Mrozek Adam lek</t>
  </si>
  <si>
    <t>Zuzak Tomasz dr</t>
  </si>
  <si>
    <t>Skręt-Magierło Joanna prof.</t>
  </si>
  <si>
    <t>gin i poł 6x45
od 8 do 12. 30 
dr T. Zuzak</t>
  </si>
  <si>
    <t>Kraśnianin Elżbieta dr</t>
  </si>
  <si>
    <t>Wardak Katarzyna dr</t>
  </si>
  <si>
    <t>Wróbel Romana dr</t>
  </si>
  <si>
    <t>Zielińska Joanna lek</t>
  </si>
  <si>
    <t>Prokop Magdalena lek</t>
  </si>
  <si>
    <t>Klinika Ginekologii, Położnictwa i Perinatologii</t>
  </si>
  <si>
    <t>Nawrocka Julia lek</t>
  </si>
  <si>
    <t>Śliwa Maciej lek</t>
  </si>
  <si>
    <t>Med. rat. SOR
7.00-14.30
lek A. Włodyka</t>
  </si>
  <si>
    <t>Med. rat. SOR
7.00-14.30
lek Sz. Lulek</t>
  </si>
  <si>
    <t>Med. rat. SOR
7.00-14.30
lek M. Bojarski</t>
  </si>
  <si>
    <t>Med. rat. SOR
7.00-14.30
lek K. Piela</t>
  </si>
  <si>
    <t>Kuca Małgorzata lek</t>
  </si>
  <si>
    <t>Med. rat. CSM 
15.30-19.00 
lek M. Skowronek</t>
  </si>
  <si>
    <t>ped  7X45 
od 8.00 do 13.15 
dr O. Trębacz</t>
  </si>
  <si>
    <t>ped  7X45 
od 8.00 do 13.15 
dr P. Weryński</t>
  </si>
  <si>
    <t>Bojarski Michał lek</t>
  </si>
  <si>
    <t>Piela Kinga lek</t>
  </si>
  <si>
    <t>ch wew  ENDO 
od 8.00 do 12.30 
lek dr M. Urbańczuk</t>
  </si>
  <si>
    <t>ch wew  ENDO
od 8.00 do 12.30 
lek M. Urbańczuk</t>
  </si>
  <si>
    <t>ch wew  ENDO
od 8.00 do 12.30 
lek S. Bróż</t>
  </si>
  <si>
    <t>Urbańczuk Magdalena</t>
  </si>
  <si>
    <t>Jerzak Aneta lek</t>
  </si>
  <si>
    <t>Sokołowska Aldona lek</t>
  </si>
  <si>
    <t>sem3 
ch wew 
lek D. Kłos
15.00-17.15
Klinika Nefrologii USK</t>
  </si>
  <si>
    <t>sem4 
ch wew 
lek D. Kłos
15.00-17.15
Klinika Nefrologii USK</t>
  </si>
  <si>
    <t>sem1 
ch wew 
lek D. Kłos
15.00-17.15
Klinika Nefrologii USK</t>
  </si>
  <si>
    <t>sem5 
ch wew 
lek D. Kłos
15.00-17.15
Klinika Nefrologii USK</t>
  </si>
  <si>
    <t>sem6 
ch wew 
lek D. Kłos
15.15-17.30
Klinika Nefrologii USK</t>
  </si>
  <si>
    <t>sem6 
ch wew 
lek D. Kłos
15.00-17.15
Klinika Nefrologii USK</t>
  </si>
  <si>
    <t>sem2 
ch wew 
lek D. Kłos
15.00-17.15
Klinika Nefrologii USK</t>
  </si>
  <si>
    <t>sem2 
ch wew 
lek D. Kłos
17.15-19.30
Klinika Nefrologii USK</t>
  </si>
  <si>
    <t>sem5 
chirurgia 
dr K. Korneta 
17.00-18.30
G4 sala 121</t>
  </si>
  <si>
    <t>sem4 
ch. wew  
15.00-18.00
dr D. Podgórska
G4 sala 124</t>
  </si>
  <si>
    <t>sem4 
psychiatria 
lek J. Ławiński 
15.00-18.45
G4 sala 124</t>
  </si>
  <si>
    <t>sem4 
chirurgia 
dr K. Korneta 
17.00-18.30
G4 sala 121</t>
  </si>
  <si>
    <t>sem3 
ch. wew  
15.00-18.00
dr D. Podgórska
G4 sala 124</t>
  </si>
  <si>
    <t>sem2 
psychiatria 
lek J. Ławiński 
15.00-18.45
G4 sala 124</t>
  </si>
  <si>
    <t>sem3 
gin i poł 
lek M. Prokop
16.00-17.30 
G4 sala 121</t>
  </si>
  <si>
    <t>sem1 
psychiatria 
lek J. Ławiński 
15.00-18.45
G4 sala 124</t>
  </si>
  <si>
    <t>sem6 
ch. wew  
15.00-18.00
dr D. Podgórska
G4 sala 124</t>
  </si>
  <si>
    <t>sem6 
psychiatria 
lek J. Ławiński 
15.00-18.45
G4 sala 121</t>
  </si>
  <si>
    <t>sem5 
gin i poł 
lek M. Prokop
16.00-17.30 
G4 sala 124</t>
  </si>
  <si>
    <t>sem6 
gin i poł 
lek M. Prokop
17.30-19.00
G4 sala 124</t>
  </si>
  <si>
    <t>sem5 
ch. wew  
15.00-18.00
dr D. Podgórska
G4 sala 124</t>
  </si>
  <si>
    <t xml:space="preserve">sem6 
chirurgia 
dr K. Korneta 
17.00-18.30
G4 sala 121 </t>
  </si>
  <si>
    <t>sem5 
psychiatria 
lek J. Ławiński 
15.00-18.45
G4 sala 124</t>
  </si>
  <si>
    <t>sem5 
gin i poł 
lek M. Prokop
16.00-19.00
G4 sala 121</t>
  </si>
  <si>
    <t>sem4 
pediatria 
lek E. Gramatyka-Drążek 
16.00 - 19.45
G4 sala 124</t>
  </si>
  <si>
    <t>sem1 
chirurgia 
dr K. Korneta 
17.00-18.30
G4 sala 121</t>
  </si>
  <si>
    <t>sem2 
ch. wew  
15.00-18.00
dr D. Podgórska
G4 sala 124</t>
  </si>
  <si>
    <t>sem6 
psychiatria 
lek J. Ławiński 
15.00-18.45
G4 sala 124</t>
  </si>
  <si>
    <t>sem4 
ch wew 
lek A. Sokołowska
15.30-17.45
G4 sala 124</t>
  </si>
  <si>
    <t>sem3 
pediatria 
lek E. Gramatyka-Drążek 
16.00 - 19.45
G4 sala 124</t>
  </si>
  <si>
    <t>sem1 
ch wew 
dr K. Wróblewski
15.00-16.30
G4 sala 124</t>
  </si>
  <si>
    <t>sem1 
ch wew 
lek A. Jerzak
15.30-17.45
G4 sala 124</t>
  </si>
  <si>
    <t>sem5 
ch wew 
dr J. Romanek
15.00-16.30
G4 sala 124</t>
  </si>
  <si>
    <t>sem4 
psychiatria 
lek J. Ławiński 
15.00-18.45
G4 sala 121</t>
  </si>
  <si>
    <t>sem3 
gin i poł 
lek M. Prokop
16.00-19.00
G4 sala 124</t>
  </si>
  <si>
    <t>sem6 
ch wew 
lek A. Sokołowska
15.30-17.45
G4 sala 135</t>
  </si>
  <si>
    <t>sem1 
chirurgia 
dr P. Szredzki 
16.00-19.00
G4 sala 124</t>
  </si>
  <si>
    <t>sem2 
chirurgia 
dr K. Korneta 
17.00-18.30
G4 sala 121</t>
  </si>
  <si>
    <t>sem1 
gin i poł 
dr M. Kunysz 
16.00-17.30
G4 sala 124</t>
  </si>
  <si>
    <t>sem2 
gin i poł 
dr M. Kunysz 
17.30-19.00 
G4 sala 124</t>
  </si>
  <si>
    <t>sem3 
pediatria 
lek O. Wojnarowicz 
16.00 - 19.45
G4 sala 121</t>
  </si>
  <si>
    <t>sem6 
pediatria 
lek K. Wiącek 
16.00 - 19.45
G4 sala 135</t>
  </si>
  <si>
    <t>sem1 
chirurgia 
lek J. Frańczak 
16.00-19.00
G4 sala 124</t>
  </si>
  <si>
    <t>sem4 
ch wew 
lek M. Wójcik 
15.00-18.00
G4 sala 121</t>
  </si>
  <si>
    <t>sem2 
psychiatria 
lek J. Ławiński 
16.30-20.15
G4 sala 124</t>
  </si>
  <si>
    <t>sem6 
ch wew 
dr J. Romanek
15.00-16.30
G4 sala 124</t>
  </si>
  <si>
    <t>sem1 
pediatria 
lek K. Kazała
16.00 - 19.45
G4 sala 124</t>
  </si>
  <si>
    <t>sem2 
ch wew 
lek A. Jerzak
15.30-17.45
G4 sala 121</t>
  </si>
  <si>
    <t>sem4 
gin i poł 
lek M. Prokop
16.00-19.00
G4 sala 135</t>
  </si>
  <si>
    <t>sem6 
chirurgia 
lek A. Iwasieczko
13.30-15.00
G4 sala 121</t>
  </si>
  <si>
    <t>sem3 
chirurgia 
dr K. Korneta 
17.00-18.30
G4 sala 135</t>
  </si>
  <si>
    <t>sem2 
chirurgia 
dr P. Szredzki 
16.00-19.00
G4 sala 121</t>
  </si>
  <si>
    <t>sem1 
pediatria 
lek O. Wojnarowicz 
16.00 - 19.45
G4 sala 124</t>
  </si>
  <si>
    <t>sem4 
ch wew 
lek A. Sokołowska
15.30-17.45
G4 sala 121</t>
  </si>
  <si>
    <t>sem5 
pediatria 
lek K. Wiącek 
16.00 - 19.45
G4 sala 135</t>
  </si>
  <si>
    <t>sem6 
ch wew 
dr K. Wróblewski
15.00-16.30
G4 sala 237</t>
  </si>
  <si>
    <t>sem2 
chirurgia 
lek J. Frańczak 
16.00-19.00
G4 sala 124</t>
  </si>
  <si>
    <t>sem6 
ch wew 
lek M. Wójcik 
15.00-18.00
G4 sala 121</t>
  </si>
  <si>
    <t>sem4 
ch wew 
dr J. Romanek
15.00-16.30
G4 sala 121</t>
  </si>
  <si>
    <t>sem3 
ch wew 
lek P. Łańko
16.30-18.00
G4 sala 121</t>
  </si>
  <si>
    <t>sem2 
ch wew 
lek A. Jerzak
15.30-17.45
G4 sala 124</t>
  </si>
  <si>
    <t>sem4 
gin i poł 
lek M. Prokop
16.00-19.00
G4 sala 121</t>
  </si>
  <si>
    <t>sem5 
chirurgia 
lek A. Iwasieczko
13.30-15.00
G4 sala 124</t>
  </si>
  <si>
    <t>sem6 
pediatria 
lek K. Kazała
16.00 - 19.45
G4 sala 135</t>
  </si>
  <si>
    <t>sem1  
chirurgia 
dr M. Wesecki 
13.30-15.00
G4 sala 121</t>
  </si>
  <si>
    <t>sem2  
chirurgia 
dr M. Wesecki 
15.00-16.30
G4 sala 121</t>
  </si>
  <si>
    <t>sem3 
chirurgia 
dr K. Korneta 
17.00-18.30
G4 sala 124</t>
  </si>
  <si>
    <t>sem4   
chirurgia 
dr M. Wesecki 
16.30-18.00
G4 sala 121</t>
  </si>
  <si>
    <t>sem6 
ch wew 
lek A. Sokołowska
15.30-17.45
g4 sala 135</t>
  </si>
  <si>
    <t>sem1 
chirurgia 
dr M. Kolowca 
16.00-17.30
G4 sala 237</t>
  </si>
  <si>
    <t>sem1 
med. Rat 
dr P. Musiał 
17.45-20.00
G4 sala 321</t>
  </si>
  <si>
    <t>sem3 
med. Rat 
dr P. Musiał 
16.00-17.30
 G4 sala 321</t>
  </si>
  <si>
    <t>sem5 
med. Rat 
dr P. Musiał 
17.45-20.00
G4 sala 321</t>
  </si>
  <si>
    <t>sem6 
med. Rat 
dr P. Musiał 
16.00-17.30 
G4 sala 321</t>
  </si>
  <si>
    <t>sem2 
chirurgia 
lek R. Zavatskyi 
16.00-17.30
G4 sala 124</t>
  </si>
  <si>
    <t>sem1 
ch wew 
lek M. Wójcik 
15.00-18.00
G4 sala 124</t>
  </si>
  <si>
    <t>sem3 
chirurgia 
lek J. Frańczak 
16.00-19.00
G4 sala 135</t>
  </si>
  <si>
    <t>sem5 
med. Rat 
dr P. Musiał 
16.00-17.30 
G4 sala 121</t>
  </si>
  <si>
    <t>sem6 
med. Rat 
dr P. Musiał 
17.45-20.00
G4 sala 121</t>
  </si>
  <si>
    <t>sem2 
med. Rat 
dr P. Musiał 
16.00-17.30 
G4 sala 121</t>
  </si>
  <si>
    <t>sem4 
med. Rat 
dr P. Musiał 
17.45-20.00
G4 sala 121</t>
  </si>
  <si>
    <t>sem1 
ch wew 
dr J. Romanek
15.00-16.30
G4 sala 124</t>
  </si>
  <si>
    <t>sem1 
ch wew 
lek A. Jerzak
15.30-17.45
G4 sala 237</t>
  </si>
  <si>
    <t>sem2 
pediatria 
lek E. Gramatyka-Drążek 
16.00 - 19.45
G4 sala 135</t>
  </si>
  <si>
    <t>sem3 
pediatria 
lek K. Kazała
16.00 - 19.45
G4 sala 124</t>
  </si>
  <si>
    <t>sem4 
chirurgia 
lek A. Iwasieczko
13.30-15.00
G4 sala 121</t>
  </si>
  <si>
    <t>sem5 
med. Rat 
dr P. Musiał 
17.45-20.00
G4 sala 121</t>
  </si>
  <si>
    <t>sem6 
med. Rat 
dr P. Musiał 
16.00-17.30 
G4 sala 121</t>
  </si>
  <si>
    <t>sem4 
chirurgia 
dr P. Szredzki 
16.00-19.00
G4 sala 135</t>
  </si>
  <si>
    <t>sem5 
chirurgia 
dr M. Kolowca
16.00-17.30  
G 4 sala 124</t>
  </si>
  <si>
    <t>sem6 
chirurgia 
dr M. Kolowca
17.30-18.00   
G 4 sala 124</t>
  </si>
  <si>
    <t>sem1 
gin i poł 
dr M. Kunysz 
16.00-19.00 
G 4 sala 124</t>
  </si>
  <si>
    <t>sem2 
ch wew 
dr K. Wróblewski
15.00-16.30
G4 sala 121</t>
  </si>
  <si>
    <t>sem4 
pediatria 
lek K. Wiącek 
16.00 - 19.45
G4 sala 135</t>
  </si>
  <si>
    <t>sem5 
chirurgia 
lek R. Zavatskyi 
16.00-17.30
G4 sala 237</t>
  </si>
  <si>
    <t>sem6 
pediatria 
lek O. Wojnarowicz 
16.00 - 19.45
G4 sala 321</t>
  </si>
  <si>
    <t>sem5 
ch wew 
lek M. Wójcik 
15.00-18.00
G4 sala 121</t>
  </si>
  <si>
    <t>sem4 
chirurgia 
lek J. Frańczak 
16.00-19.00
G4 sala 124</t>
  </si>
  <si>
    <t>sem3 
psychiatria 
lek J. Ławiński 
15.00-18.45
G4 sala 121</t>
  </si>
  <si>
    <t>sem2 
chirurgia 
lek A. Iwasieczko
13.30-15.00
G4 sala 121</t>
  </si>
  <si>
    <t>sem3 
ch wew 
lek A. Jerzak
15.30-17.45
G4 sala 135</t>
  </si>
  <si>
    <t>sem5 
pediatria 
lek K. Kazała
16.00 - 19.45
G4 sala 124</t>
  </si>
  <si>
    <t>sem6 
gin i poł 
lek M. Prokop
16.00-19.00
G4 sala 121</t>
  </si>
  <si>
    <t>sem2 
chirurgia 
dr M. Kolowca
16.00-17.30  
G4 sala 124</t>
  </si>
  <si>
    <t>sem3 
chirurgia 
dr M. Kolowca 
17.30-19.00
G4 sala 124</t>
  </si>
  <si>
    <t>sem5 
chirurgia 
dr P. Szredzki 
16.00-19.00
G4 sala 135</t>
  </si>
  <si>
    <t>sem6 
pediatria 
lek E. Gramatyka-Drążek 
16.00 - 19.45
G4 sala 237</t>
  </si>
  <si>
    <t>sem5 
pediatria 
lek O. Wojnarowicz 
16.00 - 19.45
G4 sala 321</t>
  </si>
  <si>
    <t>sem4 
chirurgia 
lek R. Zavatskyi 
16.00-17.30
G4 sala 237</t>
  </si>
  <si>
    <t>sem3 
ch wew 
dr K. Wróblewski
15.00-16.30
G4 sala 135</t>
  </si>
  <si>
    <t>sem2 
pediatria 
lek K. Wiącek 
16.00 - 19.45
G4 sala 121</t>
  </si>
  <si>
    <t>sem1 
gin i poł 
dr M. Kunysz 
16.00-19.00 
G4 sala 124</t>
  </si>
  <si>
    <t>sem3 
ch wew 
lek M. Wójcik 
15.00-18.00
G4 sala 124</t>
  </si>
  <si>
    <t>sem5 
chirurgia 
lek J. Frańczak 
16.00-19.00
G4 sala 121</t>
  </si>
  <si>
    <t>sem4 
ch wew 
lek P. Łańko
16.30-18.00
G4 sala 121</t>
  </si>
  <si>
    <t>sem6 
chirurgia 
dr P. Szredzki 
16.00-19.00
G4 sala 124</t>
  </si>
  <si>
    <t>sem2
gin i poł 
dr M. Kunysz 
16.00-19.00 
G4 sala 124</t>
  </si>
  <si>
    <t>sem3 
chirurgia 
lek R. Zavatskyi 
16.00-17.30
G4 sala 121</t>
  </si>
  <si>
    <t>sem4 
ch wew 
dr K. Wróblewski
15.00-16.30
G4 sala 135</t>
  </si>
  <si>
    <t>sem2 
ch wew 
dr J. Romanek
15.00-16.30
G4 sala 124</t>
  </si>
  <si>
    <t>sem5 
ch wew 
lek P. Łańko
16.30-18.00
G4 sala 124</t>
  </si>
  <si>
    <t>sem3 
chirurgia 
lek A. Iwasieczko
13.30-15.00
G4 sala 121</t>
  </si>
  <si>
    <t>sem4 
pediatria 
lek K. Kazała
16.00 - 19.45
G4 sala 124</t>
  </si>
  <si>
    <t>sem5 
pediatria 
lek E. Gramatyka-Drążek 
16.00 - 19.45
G4 sala 135</t>
  </si>
  <si>
    <t>sem6 
gin i poł 
lek M. Prokop
16.00-19.00
G4 sala 237</t>
  </si>
  <si>
    <t>sem3  
chirurgia 
dr M. Wesecki 
15.00-16.30
G4 sala 121</t>
  </si>
  <si>
    <t>sem4 
chirurgia 
dr M. Kolowca 
17.30-19.00
G4 sala 124</t>
  </si>
  <si>
    <t>sem5 
chirurgia 
dr M. Wesecki 
16.30-18.00
G4 sala 121</t>
  </si>
  <si>
    <t>sem6 
chirurgia 
dr M. Wesecki 
13.30-15.00 
G4 sala 121</t>
  </si>
  <si>
    <t>sem6 
chirurgia 
lek R. Zavatskyi 
16.00-17.30
G4 sala 321</t>
  </si>
  <si>
    <t>sem5 
ch wew 
dr K. Wróblewski
15.00-16.30
G4 sala 237</t>
  </si>
  <si>
    <t>sem4 
pediatria 
lek O. Wojnarowicz 
16.00 - 19.45
G4 sala 135</t>
  </si>
  <si>
    <t>sem2
gin i poł 
dr M. Kunysz 
16.00-19.00 
G4 sala 121</t>
  </si>
  <si>
    <t>sem1 
pediatria 
lek K. Wiącek 
16.00 - 19.45
G4 sala 124</t>
  </si>
  <si>
    <t>sem2 
ch wew 
lek M. Wójcik 
15.00-18.00
G4 sala 124</t>
  </si>
  <si>
    <t>sem6 
chirurgia 
lek J. Frańczak 
16.00-19.00
G4 sala 237</t>
  </si>
  <si>
    <t>sem5 
ch wew 
lek A. Sokołowska
15.30-17.45
G4 sala 121</t>
  </si>
  <si>
    <t>sem3 
ch wew 
dr J. Romanek
15.00-16.30
G4 sala 124</t>
  </si>
  <si>
    <t>sem5 
psychiatria 
lek J. Ławiński 
15.00-18.45
G4 sala 121</t>
  </si>
  <si>
    <t>sem6 
ch wew 
lek P. Łańko
16.30-18.00
G4 sala 124</t>
  </si>
  <si>
    <t>sem1 
chirurgia 
lek A. Iwasieczko
13.30-15.00
G4 sala 124</t>
  </si>
  <si>
    <t>sem2 
pediatria 
lek K. Kazała
16.00 - 19.45
G4 sala 124</t>
  </si>
  <si>
    <t>sem3 
gin i poł 
lek M. Prokop
16.00-19.00
G4 sala 121</t>
  </si>
  <si>
    <t>sem5 
ch wew 
lek A. Sokołowska
15.30-17.45
G4 sala 135</t>
  </si>
  <si>
    <t>sem3 
chirurgia 
dr P. Szredzki 
16.00-19.00
G4 sala 124</t>
  </si>
  <si>
    <t>sem1 
chirurgia 
lek R. Zavatskyi 
16.00-17.30
G4 sala 121</t>
  </si>
  <si>
    <t>sem2 
pediatria 
lek O. Wojnarowicz 
16.00 - 19.45
G4 sala 124</t>
  </si>
  <si>
    <t>sem3 
pediatria 
lek K. Wiącek 
16.00 - 19.45
G4 sala 135</t>
  </si>
  <si>
    <t>sem4 
med. Rat 
dr P. Musiał 
16.00-17.30 
G4 sala 237</t>
  </si>
  <si>
    <t>sem6 
med. Rat 
dr P. Musiał 
17.45-20.00
G4 sala 237</t>
  </si>
  <si>
    <t xml:space="preserve">sem1 
med. Rat 
dr P. Musiał 
16.00-17.30 
G4 sala 124
</t>
  </si>
  <si>
    <t>sem2 
med. Rat 
dr P. Musiał 
17.45-20.00
G4 sala 124</t>
  </si>
  <si>
    <t>sem4 
med. Rat 
dr P. Musiał 
17.45-20.00
G4 sala 124</t>
  </si>
  <si>
    <t>sem3 
med. Rat 
dr P. Musiał 
13.00-15.15 
G4 sala 124</t>
  </si>
  <si>
    <t xml:space="preserve">sem1 
med. Rat 
dr P. Musiał 
15.30 -17.45
G4 sala 124
</t>
  </si>
  <si>
    <t>sem2 
ch wew 
lek P. Łańko
16.30-18.00
G4 sala 121</t>
  </si>
  <si>
    <t>sem1 
med. Rat 
dr P. Musiał 
18.00-19.30
G4 sala 321</t>
  </si>
  <si>
    <t>sem2 
med. Rat 
dr P. Musiał 
10.00-13.45
G4 sala 321</t>
  </si>
  <si>
    <t>sem3 
med. Rat 
dr P. Musiał 
10.00-13.45
G4 sala 321</t>
  </si>
  <si>
    <t>sem4 
med. Rat 
dr P. Musiał 
16.30-18.00
G4 sala 321</t>
  </si>
  <si>
    <t>sem5 
med. Rat 
dr P. Musiał 
18.00-19.30
G4 sala 321</t>
  </si>
  <si>
    <t>sem1 
ch. wew  
15.00-18.00
dr D. Podgórska
G4 sala 124</t>
  </si>
  <si>
    <t>sem1 
pediatria 
lek E. Gramatyka-Drążek 
16.00 - 19.45 
G4 sala 124</t>
  </si>
  <si>
    <t>sem6 
chirurgia 
dr K. Korneta 
17.00-18.30
G4 sala 121</t>
  </si>
  <si>
    <t xml:space="preserve"> </t>
  </si>
  <si>
    <t>sem6
med. Rat 
dr K. Skolimowski
15.30-19.15
G4 sala 135</t>
  </si>
  <si>
    <t>sem5
med. Rat 
dr K. Skolimowski
15.00-18.45
A0-B4 sala 3</t>
  </si>
  <si>
    <t>sem4 
med. Rat 
dr K. Skolimowski
15.00-18.45
G4 sala 417</t>
  </si>
  <si>
    <t>sem3 
med. Rat 
dr K. Skolimowski
16.00-19.45
G5 sala -104</t>
  </si>
  <si>
    <t>sem1 
med. Rat 
dr K. Skolimowski
15.15-19.00
G4 sala 121</t>
  </si>
  <si>
    <t>sem2 
med. Rat 
dr K. Skolimowski
15.00-18.45
A0-B4 sala 3</t>
  </si>
  <si>
    <t>sem6 
med. Rat 
dr P. Mierzwa
15.00-18.45
A2 sala 235</t>
  </si>
  <si>
    <t>sem5 
med. Rat 
dr P. Mierzwa
15.00-18.45
G5 sala -102</t>
  </si>
  <si>
    <t>sem4 
med. Rat 
dr P. Mierzwa
15.00-18.45
A0-B4 sala 3</t>
  </si>
  <si>
    <t>sem3 
med. Rat 
dr P. Mierzwa
15.00-18.45
A2 sala 235</t>
  </si>
  <si>
    <t>sem1 
med. Rat 
dr P. Mierzwa
15.00-18.45
A0_B4 sala 3</t>
  </si>
  <si>
    <t>Klinika Noworodków z Pododdziałem Intensywnej Terapii Noworodka, KSW2</t>
  </si>
  <si>
    <t>sem4 
gin i poł 
lek M. Prokop
17.30-19.00
G4 sala 121</t>
  </si>
  <si>
    <t>sem1 
ch wew 
lek P. Łańko
16.30-18.00
G4 sala 124</t>
  </si>
  <si>
    <t>psych 7x45 
od 8.00 do 13.15 
lek A. Bodnar</t>
  </si>
  <si>
    <t>psych 8x45 
od 8.00 do 14.00 
lek A. Bodnar</t>
  </si>
  <si>
    <t>Bodnar Agata lek</t>
  </si>
  <si>
    <t>Mazur Iwona lek</t>
  </si>
  <si>
    <t>Kędzior Aleksandra lek</t>
  </si>
  <si>
    <t>Opalińska-Zielonka Paulina lek</t>
  </si>
  <si>
    <t>ped  7X45 
od 8.00 do 13.15 
lek A. Kędzior</t>
  </si>
  <si>
    <t>ped  7X45 
od 8.00 do 13.15 
lek P. Opalińska-Zielonka</t>
  </si>
  <si>
    <t>Klinika Kardiologii Dziecięcej i Wad Wrodzonych Serca</t>
  </si>
  <si>
    <t>I Klinika Pediatrii i Gastroenterologii Dziecięcej  KSW2</t>
  </si>
  <si>
    <t>Klinika Kardiologii Dziecięcej i Wad Wrodzonych Serca KSW2</t>
  </si>
  <si>
    <t>chir TORAKO 6X45 
od 8.00 do 12.30 
lek G. Stokłosa</t>
  </si>
  <si>
    <t>chir TORAKO 6X45 
od 8.00 do 12.30 
lek J. Rybka</t>
  </si>
  <si>
    <t>chir TORAKO 7X45 
od 8.00 do 13.15 
lek G. Kobak</t>
  </si>
  <si>
    <t>chir TORAKO 7X45 
od 8.00 do 13.15 
lek G. Stokłosa</t>
  </si>
  <si>
    <t>chir TORAKO 6X45 
od 8.00 do 12.30 
lek A. Lis</t>
  </si>
  <si>
    <t>Klinika Alergologii i Mukowiscydozy, KSW2</t>
  </si>
  <si>
    <t>sem2 
med. Rat 
dr P. Mierzwa
15.00-18.45
G4 sala 227</t>
  </si>
  <si>
    <t>ped  7X45 
od 8.00 do 13.15 
lek I. Mazur-Pietrzak</t>
  </si>
  <si>
    <t>chir  7X45 
od 8.00 do 13.15 
dr M. Szczechowicz</t>
  </si>
  <si>
    <t>chir  6X45 
od 8.00 do 12.30 
dr M. Szczechowicz</t>
  </si>
  <si>
    <t>Szczechowicz Marcin dr</t>
  </si>
  <si>
    <t>gin i poł 7x45
od 9.30-14.45
lek J. Zielińska</t>
  </si>
  <si>
    <t>med. Rodz. 7x45
od 8.00 do 13.15
lek J. Polcyn</t>
  </si>
  <si>
    <t>med. Rodz. 8x45
od 8.00 do 14.00 
lek J. Polcyn</t>
  </si>
  <si>
    <t>chir TORAKO 6X45 
od 8.00 do 12.30 
lek D. Peszek</t>
  </si>
  <si>
    <t>Polcyn Jolanta lek</t>
  </si>
  <si>
    <t>Przychodnia Warzywna</t>
  </si>
  <si>
    <t>ch wew  ENDO 
od 8.00 do 12.30 
dr R. Orłowska-Florek</t>
  </si>
  <si>
    <t>ped  7X45 
od 8.00 do 13.15 
lek E. Tonia-Cwynar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</si>
</sst>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\ @"/>
  </numFmts>
  <fonts count="14">
    <font>
      <sz val="11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sz val="18"/>
      <color theme="1"/>
      <name val="Czcionka tekstu podstawowego"/>
      <charset val="238"/>
    </font>
    <font>
      <sz val="18"/>
      <color theme="1"/>
      <name val="Aptos Narrow"/>
      <family val="2"/>
      <scheme val="minor"/>
    </font>
    <font>
      <sz val="22"/>
      <color theme="1"/>
      <name val="Czcionka tekstu podstawowego"/>
      <charset val="238"/>
    </font>
    <font>
      <b/>
      <sz val="22"/>
      <color theme="1"/>
      <name val="Aptos Narrow"/>
      <family val="2"/>
      <charset val="238"/>
      <scheme val="minor"/>
    </font>
    <font>
      <b/>
      <sz val="22"/>
      <color theme="1"/>
      <name val="Czcionka tekstu podstawowego"/>
      <charset val="238"/>
    </font>
    <font>
      <sz val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40CA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6" borderId="0" xfId="0" applyFont="1" applyFill="1"/>
    <xf numFmtId="0" fontId="3" fillId="0" borderId="1" xfId="0" applyFont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4" fontId="3" fillId="6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164" fontId="3" fillId="0" borderId="6" xfId="0" applyNumberFormat="1" applyFont="1" applyBorder="1"/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0" borderId="7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6" borderId="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8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164" fontId="3" fillId="10" borderId="6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wrapText="1"/>
    </xf>
    <xf numFmtId="0" fontId="5" fillId="10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wrapText="1"/>
    </xf>
    <xf numFmtId="0" fontId="7" fillId="0" borderId="0" xfId="0" applyFont="1"/>
    <xf numFmtId="0" fontId="3" fillId="11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11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wrapText="1"/>
    </xf>
    <xf numFmtId="0" fontId="3" fillId="9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10" fillId="2" borderId="1" xfId="0" applyFont="1" applyFill="1" applyBorder="1"/>
    <xf numFmtId="0" fontId="10" fillId="2" borderId="0" xfId="0" applyFont="1" applyFill="1"/>
    <xf numFmtId="164" fontId="1" fillId="13" borderId="1" xfId="0" applyNumberFormat="1" applyFont="1" applyFill="1" applyBorder="1"/>
    <xf numFmtId="164" fontId="1" fillId="13" borderId="1" xfId="0" applyNumberFormat="1" applyFont="1" applyFill="1" applyBorder="1" applyAlignment="1">
      <alignment horizontal="center" vertical="center"/>
    </xf>
    <xf numFmtId="164" fontId="1" fillId="14" borderId="1" xfId="0" applyNumberFormat="1" applyFont="1" applyFill="1" applyBorder="1"/>
    <xf numFmtId="164" fontId="1" fillId="14" borderId="1" xfId="0" applyNumberFormat="1" applyFont="1" applyFill="1" applyBorder="1" applyAlignment="1">
      <alignment horizontal="center" vertical="center"/>
    </xf>
    <xf numFmtId="164" fontId="1" fillId="14" borderId="1" xfId="0" applyNumberFormat="1" applyFont="1" applyFill="1" applyBorder="1" applyAlignment="1">
      <alignment horizontal="center"/>
    </xf>
    <xf numFmtId="164" fontId="1" fillId="13" borderId="6" xfId="0" applyNumberFormat="1" applyFont="1" applyFill="1" applyBorder="1" applyAlignment="1">
      <alignment horizontal="center" vertical="center"/>
    </xf>
    <xf numFmtId="164" fontId="1" fillId="13" borderId="6" xfId="0" applyNumberFormat="1" applyFont="1" applyFill="1" applyBorder="1"/>
    <xf numFmtId="164" fontId="1" fillId="13" borderId="6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15" borderId="2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/>
    </xf>
    <xf numFmtId="164" fontId="1" fillId="7" borderId="6" xfId="0" applyNumberFormat="1" applyFont="1" applyFill="1" applyBorder="1"/>
    <xf numFmtId="164" fontId="1" fillId="7" borderId="6" xfId="0" applyNumberFormat="1" applyFont="1" applyFill="1" applyBorder="1" applyAlignment="1">
      <alignment horizontal="center"/>
    </xf>
    <xf numFmtId="0" fontId="0" fillId="0" borderId="1" xfId="0" applyBorder="1"/>
    <xf numFmtId="0" fontId="13" fillId="0" borderId="0" xfId="0" applyFont="1" applyAlignment="1">
      <alignment horizontal="center" vertical="center" wrapText="1"/>
    </xf>
    <xf numFmtId="0" fontId="3" fillId="17" borderId="1" xfId="0" applyFont="1" applyFill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/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7C7AC"/>
      <color rgb="FFC0E6F5"/>
      <color rgb="FFFF99FF"/>
      <color rgb="FFFF9999"/>
      <color rgb="FF66FF99"/>
      <color rgb="FFFFFF99"/>
      <color rgb="FF00FFFF"/>
      <color rgb="FFF40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1F79-FE24-4E58-9023-B711F4CAAFDC}">
  <dimension ref="A1:HQ73"/>
  <sheetViews>
    <sheetView tabSelected="1" zoomScale="40" zoomScaleNormal="40" workbookViewId="0">
      <pane xSplit="20" ySplit="4" topLeftCell="AB41" activePane="bottomRight" state="frozen"/>
      <selection activeCell="V1" sqref="V1"/>
      <selection pane="topRight" activeCell="Y1" sqref="Y1"/>
      <selection pane="bottomLeft" activeCell="V5" sqref="V5"/>
      <selection pane="bottomRight" activeCell="AP51" sqref="AP51"/>
    </sheetView>
  </sheetViews>
  <sheetFormatPr defaultRowHeight="28.5"/>
  <cols>
    <col min="1" max="1" width="6.5703125" style="4" hidden="1" customWidth="1"/>
    <col min="2" max="2" width="17.28515625" style="1" hidden="1" customWidth="1"/>
    <col min="3" max="3" width="9.140625" style="3" hidden="1" customWidth="1"/>
    <col min="4" max="4" width="11.28515625" style="1" hidden="1" customWidth="1"/>
    <col min="5" max="5" width="9.140625" style="31" hidden="1" customWidth="1"/>
    <col min="6" max="6" width="11.28515625" style="1" hidden="1" customWidth="1"/>
    <col min="7" max="7" width="8.7109375" style="1" hidden="1" customWidth="1"/>
    <col min="8" max="8" width="13" style="1" hidden="1" customWidth="1"/>
    <col min="9" max="9" width="9.140625" style="1" hidden="1" customWidth="1"/>
    <col min="10" max="10" width="9.42578125" style="1" hidden="1" customWidth="1"/>
    <col min="11" max="11" width="9.42578125" style="3" hidden="1" customWidth="1"/>
    <col min="12" max="12" width="10.5703125" style="1" hidden="1" customWidth="1"/>
    <col min="13" max="13" width="8.42578125" style="3" hidden="1" customWidth="1"/>
    <col min="14" max="14" width="16.5703125" style="1" hidden="1" customWidth="1"/>
    <col min="15" max="15" width="11.28515625" style="3" hidden="1" customWidth="1"/>
    <col min="16" max="16" width="17.28515625" style="1" hidden="1" customWidth="1"/>
    <col min="17" max="17" width="11.140625" style="3" hidden="1" customWidth="1"/>
    <col min="18" max="18" width="20.42578125" style="4" hidden="1" customWidth="1"/>
    <col min="19" max="19" width="13" style="38" bestFit="1" customWidth="1"/>
    <col min="20" max="20" width="11.140625" style="1" customWidth="1"/>
    <col min="21" max="21" width="38.42578125" style="4" customWidth="1"/>
    <col min="22" max="22" width="27" style="4" customWidth="1"/>
    <col min="23" max="23" width="33" style="4" customWidth="1"/>
    <col min="24" max="24" width="34.140625" style="4" customWidth="1"/>
    <col min="25" max="25" width="11.85546875" style="4" customWidth="1"/>
    <col min="26" max="26" width="37.28515625" style="4" customWidth="1"/>
    <col min="27" max="27" width="41.28515625" style="4" customWidth="1"/>
    <col min="28" max="28" width="32.7109375" style="4" customWidth="1"/>
    <col min="29" max="29" width="38" style="4" bestFit="1" customWidth="1"/>
    <col min="30" max="30" width="15.28515625" style="4" customWidth="1"/>
    <col min="31" max="31" width="14.85546875" style="4" customWidth="1"/>
    <col min="32" max="32" width="38" style="4" bestFit="1" customWidth="1"/>
    <col min="33" max="33" width="32.7109375" style="4" customWidth="1"/>
    <col min="34" max="35" width="38" style="4" bestFit="1" customWidth="1"/>
    <col min="36" max="36" width="33" style="4" customWidth="1"/>
    <col min="37" max="37" width="38" style="4" bestFit="1" customWidth="1"/>
    <col min="38" max="38" width="11.85546875" style="4" customWidth="1"/>
    <col min="39" max="39" width="34.140625" style="4" bestFit="1" customWidth="1"/>
    <col min="40" max="40" width="41.28515625" style="4" bestFit="1" customWidth="1"/>
    <col min="41" max="41" width="32.7109375" style="4" customWidth="1"/>
    <col min="42" max="42" width="44.140625" style="4" bestFit="1" customWidth="1"/>
    <col min="43" max="43" width="43.140625" style="4" customWidth="1"/>
    <col min="44" max="44" width="14.85546875" style="4" customWidth="1"/>
    <col min="45" max="45" width="44.140625" style="4" bestFit="1" customWidth="1"/>
    <col min="46" max="46" width="32.7109375" style="4" customWidth="1"/>
    <col min="47" max="47" width="44.140625" style="4" bestFit="1" customWidth="1"/>
    <col min="48" max="48" width="29.42578125" style="4" bestFit="1" customWidth="1"/>
    <col min="49" max="49" width="33" style="4" customWidth="1"/>
    <col min="50" max="50" width="34.140625" style="4" bestFit="1" customWidth="1"/>
    <col min="51" max="51" width="11.85546875" style="4" customWidth="1"/>
    <col min="52" max="52" width="44.140625" style="4" bestFit="1" customWidth="1"/>
    <col min="53" max="53" width="38.42578125" style="4" customWidth="1"/>
    <col min="54" max="54" width="32.7109375" style="4" customWidth="1"/>
    <col min="55" max="55" width="44.140625" style="4" bestFit="1" customWidth="1"/>
    <col min="56" max="56" width="31.28515625" style="4" customWidth="1"/>
    <col min="57" max="57" width="14.85546875" style="4" customWidth="1"/>
    <col min="58" max="58" width="44.140625" style="4" bestFit="1" customWidth="1"/>
    <col min="59" max="59" width="32.7109375" style="4" customWidth="1"/>
    <col min="60" max="60" width="41.5703125" style="4" bestFit="1" customWidth="1"/>
    <col min="61" max="61" width="38" style="4" bestFit="1" customWidth="1"/>
    <col min="62" max="62" width="14.85546875" style="4" customWidth="1"/>
    <col min="63" max="63" width="41.5703125" style="4" bestFit="1" customWidth="1"/>
    <col min="64" max="64" width="32.7109375" style="4" customWidth="1"/>
    <col min="65" max="65" width="41.5703125" style="4" bestFit="1" customWidth="1"/>
    <col min="66" max="66" width="41.28515625" style="4" bestFit="1" customWidth="1"/>
    <col min="67" max="67" width="32.7109375" style="4" customWidth="1"/>
    <col min="68" max="68" width="41.5703125" style="4" bestFit="1" customWidth="1"/>
    <col min="69" max="69" width="26.28515625" style="4" customWidth="1"/>
    <col min="70" max="70" width="14.85546875" style="4" customWidth="1"/>
    <col min="71" max="71" width="41.5703125" style="4" bestFit="1" customWidth="1"/>
    <col min="72" max="72" width="32.7109375" style="4" customWidth="1"/>
    <col min="73" max="73" width="41.5703125" style="4" bestFit="1" customWidth="1"/>
    <col min="74" max="74" width="32.85546875" style="4" customWidth="1"/>
    <col min="75" max="75" width="32.7109375" style="4" customWidth="1"/>
    <col min="76" max="76" width="41.5703125" style="4" bestFit="1" customWidth="1"/>
    <col min="77" max="77" width="32.7109375" style="4" customWidth="1"/>
    <col min="78" max="78" width="38.7109375" style="4" bestFit="1" customWidth="1"/>
    <col min="79" max="79" width="41.28515625" style="4" bestFit="1" customWidth="1"/>
    <col min="80" max="80" width="32.7109375" style="4" customWidth="1"/>
    <col min="81" max="81" width="44.140625" style="4" bestFit="1" customWidth="1"/>
    <col min="82" max="82" width="37.42578125" style="4" customWidth="1"/>
    <col min="83" max="83" width="14.85546875" style="4" customWidth="1"/>
    <col min="84" max="84" width="44.140625" style="4" bestFit="1" customWidth="1"/>
    <col min="85" max="85" width="32.7109375" style="4" customWidth="1"/>
    <col min="86" max="86" width="44.140625" style="4" bestFit="1" customWidth="1"/>
    <col min="87" max="87" width="30.5703125" style="4" customWidth="1"/>
    <col min="88" max="88" width="32.7109375" style="4" customWidth="1"/>
    <col min="89" max="89" width="44.140625" style="4" bestFit="1" customWidth="1"/>
    <col min="90" max="90" width="32.7109375" style="4" customWidth="1"/>
    <col min="91" max="91" width="44.140625" style="4" bestFit="1" customWidth="1"/>
    <col min="92" max="92" width="41.28515625" style="4" bestFit="1" customWidth="1"/>
    <col min="93" max="93" width="32.7109375" style="4" customWidth="1"/>
    <col min="94" max="94" width="41.5703125" style="4" bestFit="1" customWidth="1"/>
    <col min="95" max="95" width="32.42578125" style="4" customWidth="1"/>
    <col min="96" max="96" width="14.85546875" style="4" customWidth="1"/>
    <col min="97" max="97" width="14.85546875" style="6" bestFit="1" customWidth="1"/>
    <col min="98" max="98" width="14.85546875" style="6" customWidth="1"/>
    <col min="99" max="99" width="44.140625" style="4" bestFit="1" customWidth="1"/>
    <col min="100" max="100" width="27.7109375" style="4" bestFit="1" customWidth="1"/>
    <col min="101" max="101" width="32.7109375" style="4" customWidth="1"/>
    <col min="102" max="102" width="41.5703125" style="4" bestFit="1" customWidth="1"/>
    <col min="103" max="103" width="32.7109375" style="4" customWidth="1"/>
    <col min="104" max="104" width="41.5703125" style="4" bestFit="1" customWidth="1"/>
    <col min="105" max="105" width="41.28515625" style="4" bestFit="1" customWidth="1"/>
    <col min="106" max="106" width="32.7109375" style="4" customWidth="1"/>
    <col min="107" max="107" width="41.5703125" style="4" bestFit="1" customWidth="1"/>
    <col min="108" max="108" width="28.42578125" style="4" customWidth="1"/>
    <col min="109" max="109" width="32.7109375" style="4" customWidth="1"/>
    <col min="110" max="110" width="41.5703125" style="4" bestFit="1" customWidth="1"/>
    <col min="111" max="111" width="32.7109375" style="4" customWidth="1"/>
    <col min="112" max="112" width="41.5703125" style="4" bestFit="1" customWidth="1"/>
    <col min="113" max="113" width="27.7109375" style="4" bestFit="1" customWidth="1"/>
    <col min="114" max="114" width="32.7109375" style="4" customWidth="1"/>
    <col min="115" max="115" width="37.7109375" style="4" bestFit="1" customWidth="1"/>
    <col min="116" max="116" width="32.7109375" style="4" customWidth="1"/>
    <col min="117" max="117" width="41.5703125" style="4" bestFit="1" customWidth="1"/>
    <col min="118" max="118" width="38" style="4" bestFit="1" customWidth="1"/>
    <col min="119" max="119" width="32.7109375" style="4" customWidth="1"/>
    <col min="120" max="120" width="38" style="4" bestFit="1" customWidth="1"/>
    <col min="121" max="121" width="31.28515625" style="4" customWidth="1"/>
    <col min="122" max="122" width="32.7109375" style="4" customWidth="1"/>
    <col min="123" max="123" width="38" style="4" bestFit="1" customWidth="1"/>
    <col min="124" max="124" width="32.7109375" style="4" customWidth="1"/>
    <col min="125" max="125" width="38" style="4" bestFit="1" customWidth="1"/>
    <col min="126" max="126" width="27.7109375" style="4" bestFit="1" customWidth="1"/>
    <col min="127" max="127" width="32.7109375" style="4" customWidth="1"/>
    <col min="128" max="128" width="38" style="4" bestFit="1" customWidth="1"/>
    <col min="129" max="129" width="32.7109375" style="4" customWidth="1"/>
    <col min="130" max="130" width="41.5703125" style="4" customWidth="1"/>
    <col min="131" max="131" width="23.7109375" style="4" bestFit="1" customWidth="1"/>
    <col min="132" max="132" width="32.7109375" style="4" customWidth="1"/>
    <col min="133" max="133" width="37.7109375" style="4" bestFit="1" customWidth="1"/>
    <col min="134" max="134" width="28.85546875" style="4" customWidth="1"/>
    <col min="135" max="135" width="32.7109375" style="4" customWidth="1"/>
    <col min="136" max="136" width="37.7109375" style="4" bestFit="1" customWidth="1"/>
    <col min="137" max="137" width="32.7109375" style="4" customWidth="1"/>
    <col min="138" max="138" width="47.42578125" style="4" bestFit="1" customWidth="1"/>
    <col min="139" max="139" width="27.7109375" style="4" bestFit="1" customWidth="1"/>
    <col min="140" max="140" width="32.7109375" style="4" customWidth="1"/>
    <col min="141" max="141" width="37.7109375" style="4" bestFit="1" customWidth="1"/>
    <col min="142" max="142" width="32.7109375" style="4" customWidth="1"/>
    <col min="143" max="143" width="37.7109375" style="4" bestFit="1" customWidth="1"/>
    <col min="144" max="144" width="23.7109375" style="4" bestFit="1" customWidth="1"/>
    <col min="145" max="145" width="31.7109375" style="4" customWidth="1"/>
    <col min="146" max="146" width="27" style="4" customWidth="1"/>
    <col min="147" max="147" width="44.140625" style="4" bestFit="1" customWidth="1"/>
    <col min="148" max="148" width="22" style="4" bestFit="1" customWidth="1"/>
    <col min="149" max="149" width="28.7109375" style="4" bestFit="1" customWidth="1"/>
    <col min="150" max="150" width="44.140625" style="4" bestFit="1" customWidth="1"/>
    <col min="151" max="151" width="50.7109375" style="4" customWidth="1"/>
    <col min="152" max="152" width="27.7109375" style="4" bestFit="1" customWidth="1"/>
    <col min="153" max="153" width="34.85546875" style="4" bestFit="1" customWidth="1"/>
    <col min="154" max="154" width="27.7109375" style="4" bestFit="1" customWidth="1"/>
    <col min="155" max="155" width="27.28515625" style="4" bestFit="1" customWidth="1"/>
    <col min="156" max="156" width="34.85546875" style="4" bestFit="1" customWidth="1"/>
    <col min="157" max="157" width="23" style="4" bestFit="1" customWidth="1"/>
    <col min="158" max="158" width="32" style="4" bestFit="1" customWidth="1"/>
    <col min="159" max="159" width="44.140625" style="4" bestFit="1" customWidth="1"/>
    <col min="160" max="160" width="23.7109375" style="4" bestFit="1" customWidth="1"/>
    <col min="161" max="161" width="32" style="4" customWidth="1"/>
    <col min="162" max="162" width="27.28515625" style="4" bestFit="1" customWidth="1"/>
    <col min="163" max="163" width="44.140625" style="4" bestFit="1" customWidth="1"/>
    <col min="164" max="164" width="32.7109375" style="4" customWidth="1"/>
    <col min="165" max="165" width="35.85546875" style="4" bestFit="1" customWidth="1"/>
    <col min="166" max="166" width="44.140625" style="4" bestFit="1" customWidth="1"/>
    <col min="167" max="167" width="27.7109375" style="4" bestFit="1" customWidth="1"/>
    <col min="168" max="168" width="44.140625" style="4" bestFit="1" customWidth="1"/>
    <col min="169" max="169" width="27.7109375" style="4" bestFit="1" customWidth="1"/>
    <col min="170" max="170" width="28.42578125" style="4" customWidth="1"/>
    <col min="171" max="171" width="44.140625" style="4" bestFit="1" customWidth="1"/>
    <col min="172" max="172" width="31.5703125" style="4" bestFit="1" customWidth="1"/>
    <col min="173" max="173" width="41.5703125" style="4" bestFit="1" customWidth="1"/>
    <col min="174" max="174" width="28.7109375" style="4" customWidth="1"/>
    <col min="175" max="175" width="30.85546875" style="4" customWidth="1"/>
    <col min="176" max="176" width="45.5703125" style="4" bestFit="1" customWidth="1"/>
    <col min="177" max="177" width="41.7109375" style="4" customWidth="1"/>
    <col min="178" max="178" width="32.7109375" style="4" customWidth="1"/>
    <col min="179" max="179" width="44.140625" style="4" bestFit="1" customWidth="1"/>
    <col min="180" max="180" width="35.5703125" style="4" customWidth="1"/>
    <col min="181" max="181" width="44.140625" style="4" bestFit="1" customWidth="1"/>
    <col min="182" max="182" width="36.85546875" style="4" customWidth="1"/>
    <col min="183" max="183" width="34.140625" style="4" customWidth="1"/>
    <col min="184" max="184" width="41.5703125" style="4" bestFit="1" customWidth="1"/>
    <col min="185" max="185" width="29.42578125" style="4" bestFit="1" customWidth="1"/>
    <col min="186" max="186" width="33.42578125" style="4" customWidth="1"/>
    <col min="187" max="187" width="22.28515625" style="6" bestFit="1" customWidth="1"/>
    <col min="188" max="188" width="39.42578125" style="4" bestFit="1" customWidth="1"/>
    <col min="189" max="189" width="29.42578125" style="4" bestFit="1" customWidth="1"/>
    <col min="190" max="190" width="30.85546875" style="4" customWidth="1"/>
    <col min="191" max="191" width="38.28515625" style="4" customWidth="1"/>
    <col min="192" max="192" width="29.42578125" style="4" bestFit="1" customWidth="1"/>
    <col min="193" max="193" width="31.5703125" style="4" bestFit="1" customWidth="1"/>
    <col min="194" max="194" width="41.5703125" style="4" bestFit="1" customWidth="1"/>
    <col min="195" max="195" width="29.42578125" style="4" bestFit="1" customWidth="1"/>
    <col min="196" max="197" width="28.7109375" style="4" customWidth="1"/>
    <col min="198" max="198" width="41.5703125" style="4" bestFit="1" customWidth="1"/>
    <col min="199" max="199" width="29.42578125" style="4" bestFit="1" customWidth="1"/>
    <col min="200" max="200" width="37.7109375" style="4" customWidth="1"/>
    <col min="201" max="201" width="41.5703125" style="4" bestFit="1" customWidth="1"/>
    <col min="202" max="202" width="29.42578125" style="4" bestFit="1" customWidth="1"/>
    <col min="203" max="203" width="43.140625" style="4" customWidth="1"/>
    <col min="204" max="204" width="41.5703125" style="4" bestFit="1" customWidth="1"/>
    <col min="205" max="205" width="29.42578125" style="4" bestFit="1" customWidth="1"/>
    <col min="206" max="206" width="32.7109375" style="4" customWidth="1"/>
    <col min="207" max="207" width="41.5703125" style="4" bestFit="1" customWidth="1"/>
    <col min="208" max="208" width="29.42578125" style="4" bestFit="1" customWidth="1"/>
    <col min="209" max="209" width="31.5703125" style="4" bestFit="1" customWidth="1"/>
    <col min="210" max="210" width="37.28515625" style="4" bestFit="1" customWidth="1"/>
    <col min="211" max="211" width="29.42578125" style="4" bestFit="1" customWidth="1"/>
    <col min="212" max="212" width="34.85546875" style="4" customWidth="1"/>
    <col min="213" max="213" width="37.28515625" style="4" bestFit="1" customWidth="1"/>
    <col min="214" max="214" width="35.85546875" style="4" customWidth="1"/>
    <col min="215" max="215" width="33.42578125" style="4" customWidth="1"/>
    <col min="216" max="216" width="41.5703125" style="4" bestFit="1" customWidth="1"/>
    <col min="217" max="217" width="47" style="4" customWidth="1"/>
    <col min="218" max="218" width="39.85546875" style="4" customWidth="1"/>
    <col min="219" max="219" width="41.5703125" style="4" customWidth="1"/>
    <col min="220" max="220" width="43.7109375" style="4" customWidth="1"/>
    <col min="221" max="221" width="32.42578125" style="4" customWidth="1"/>
    <col min="222" max="222" width="41.5703125" style="4" bestFit="1" customWidth="1"/>
    <col min="223" max="223" width="43.7109375" style="4" customWidth="1"/>
    <col min="224" max="224" width="30.85546875" style="4" customWidth="1"/>
    <col min="225" max="16384" width="9.140625" style="4"/>
  </cols>
  <sheetData>
    <row r="1" spans="1:225" ht="108">
      <c r="R1" s="5"/>
      <c r="U1" s="77" t="s">
        <v>30</v>
      </c>
    </row>
    <row r="2" spans="1:225">
      <c r="U2" s="82"/>
      <c r="V2" s="83"/>
      <c r="W2" s="83"/>
      <c r="X2" s="83"/>
      <c r="Y2" s="84"/>
      <c r="Z2" s="85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7"/>
      <c r="AM2" s="82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4"/>
      <c r="AZ2" s="85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7"/>
      <c r="BM2" s="82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4"/>
      <c r="BZ2" s="85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7"/>
      <c r="CM2" s="82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4"/>
      <c r="CZ2" s="85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7"/>
      <c r="DM2" s="82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4"/>
      <c r="DZ2" s="85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7"/>
      <c r="EM2" s="82"/>
      <c r="EN2" s="83"/>
      <c r="EO2" s="83"/>
      <c r="EP2" s="83"/>
      <c r="EQ2" s="83"/>
      <c r="ER2" s="83"/>
      <c r="ES2" s="83"/>
      <c r="ET2" s="83"/>
      <c r="EU2" s="83"/>
      <c r="EV2" s="83"/>
      <c r="EW2" s="83"/>
      <c r="EX2" s="83"/>
      <c r="EY2" s="83"/>
      <c r="EZ2" s="83"/>
      <c r="FA2" s="83"/>
      <c r="FB2" s="84"/>
      <c r="FC2" s="85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7"/>
      <c r="FQ2" s="82"/>
      <c r="FR2" s="83"/>
      <c r="FS2" s="83"/>
      <c r="FT2" s="83"/>
      <c r="FU2" s="83"/>
      <c r="FV2" s="83"/>
      <c r="FW2" s="83"/>
      <c r="FX2" s="83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82"/>
      <c r="GM2" s="83"/>
      <c r="GN2" s="83"/>
      <c r="GO2" s="83"/>
      <c r="GP2" s="83"/>
      <c r="GQ2" s="83"/>
      <c r="GR2" s="83"/>
      <c r="GS2" s="83"/>
      <c r="GT2" s="83"/>
      <c r="GU2" s="83"/>
      <c r="GV2" s="83"/>
      <c r="GW2" s="83"/>
      <c r="GX2" s="83"/>
      <c r="GY2" s="83"/>
      <c r="GZ2" s="83"/>
      <c r="HA2" s="84"/>
      <c r="HB2" s="85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7"/>
    </row>
    <row r="3" spans="1:225">
      <c r="B3" s="159"/>
      <c r="C3" s="159"/>
      <c r="D3" s="159"/>
      <c r="E3" s="159"/>
      <c r="F3" s="159"/>
      <c r="G3" s="159"/>
      <c r="H3" s="159"/>
      <c r="I3" s="3"/>
      <c r="J3" s="3"/>
      <c r="L3" s="3"/>
      <c r="N3" s="3"/>
      <c r="P3" s="3"/>
      <c r="U3" s="85" t="s">
        <v>3</v>
      </c>
      <c r="V3" s="86"/>
      <c r="W3" s="87"/>
      <c r="X3" s="85" t="s">
        <v>4</v>
      </c>
      <c r="Y3" s="87"/>
      <c r="Z3" s="85" t="s">
        <v>0</v>
      </c>
      <c r="AA3" s="86"/>
      <c r="AB3" s="87"/>
      <c r="AC3" s="85" t="s">
        <v>1</v>
      </c>
      <c r="AD3" s="86"/>
      <c r="AE3" s="87"/>
      <c r="AF3" s="85" t="s">
        <v>2</v>
      </c>
      <c r="AG3" s="87"/>
      <c r="AH3" s="85" t="s">
        <v>3</v>
      </c>
      <c r="AI3" s="86"/>
      <c r="AJ3" s="87"/>
      <c r="AK3" s="85" t="s">
        <v>4</v>
      </c>
      <c r="AL3" s="87"/>
      <c r="AM3" s="85" t="s">
        <v>0</v>
      </c>
      <c r="AN3" s="86"/>
      <c r="AO3" s="87"/>
      <c r="AP3" s="85" t="s">
        <v>1</v>
      </c>
      <c r="AQ3" s="86"/>
      <c r="AR3" s="87"/>
      <c r="AS3" s="85" t="s">
        <v>2</v>
      </c>
      <c r="AT3" s="87"/>
      <c r="AU3" s="85" t="s">
        <v>3</v>
      </c>
      <c r="AV3" s="86"/>
      <c r="AW3" s="87"/>
      <c r="AX3" s="85" t="s">
        <v>4</v>
      </c>
      <c r="AY3" s="87"/>
      <c r="AZ3" s="85" t="s">
        <v>0</v>
      </c>
      <c r="BA3" s="86"/>
      <c r="BB3" s="87"/>
      <c r="BC3" s="85" t="s">
        <v>1</v>
      </c>
      <c r="BD3" s="86"/>
      <c r="BE3" s="87"/>
      <c r="BF3" s="85" t="s">
        <v>2</v>
      </c>
      <c r="BG3" s="87"/>
      <c r="BH3" s="85" t="s">
        <v>3</v>
      </c>
      <c r="BI3" s="86"/>
      <c r="BJ3" s="87"/>
      <c r="BK3" s="85" t="s">
        <v>4</v>
      </c>
      <c r="BL3" s="87"/>
      <c r="BM3" s="85" t="s">
        <v>0</v>
      </c>
      <c r="BN3" s="86"/>
      <c r="BO3" s="87"/>
      <c r="BP3" s="85" t="s">
        <v>1</v>
      </c>
      <c r="BQ3" s="86"/>
      <c r="BR3" s="87"/>
      <c r="BS3" s="85" t="s">
        <v>2</v>
      </c>
      <c r="BT3" s="87"/>
      <c r="BU3" s="85" t="s">
        <v>3</v>
      </c>
      <c r="BV3" s="86"/>
      <c r="BW3" s="87"/>
      <c r="BX3" s="85" t="s">
        <v>4</v>
      </c>
      <c r="BY3" s="87"/>
      <c r="BZ3" s="85" t="s">
        <v>0</v>
      </c>
      <c r="CA3" s="86"/>
      <c r="CB3" s="87"/>
      <c r="CC3" s="85" t="s">
        <v>1</v>
      </c>
      <c r="CD3" s="86"/>
      <c r="CE3" s="87"/>
      <c r="CF3" s="85" t="s">
        <v>2</v>
      </c>
      <c r="CG3" s="87"/>
      <c r="CH3" s="85" t="s">
        <v>3</v>
      </c>
      <c r="CI3" s="86"/>
      <c r="CJ3" s="87"/>
      <c r="CK3" s="85" t="s">
        <v>4</v>
      </c>
      <c r="CL3" s="87"/>
      <c r="CM3" s="85" t="s">
        <v>0</v>
      </c>
      <c r="CN3" s="86"/>
      <c r="CO3" s="87"/>
      <c r="CP3" s="85" t="s">
        <v>1</v>
      </c>
      <c r="CQ3" s="86"/>
      <c r="CR3" s="87"/>
      <c r="CS3" s="94"/>
      <c r="CT3" s="95"/>
      <c r="CU3" s="85" t="s">
        <v>3</v>
      </c>
      <c r="CV3" s="86"/>
      <c r="CW3" s="87"/>
      <c r="CX3" s="85" t="s">
        <v>4</v>
      </c>
      <c r="CY3" s="87"/>
      <c r="CZ3" s="85" t="s">
        <v>0</v>
      </c>
      <c r="DA3" s="86"/>
      <c r="DB3" s="87"/>
      <c r="DC3" s="85" t="s">
        <v>1</v>
      </c>
      <c r="DD3" s="86"/>
      <c r="DE3" s="87"/>
      <c r="DF3" s="85" t="s">
        <v>2</v>
      </c>
      <c r="DG3" s="87"/>
      <c r="DH3" s="85" t="s">
        <v>3</v>
      </c>
      <c r="DI3" s="86"/>
      <c r="DJ3" s="87"/>
      <c r="DK3" s="85" t="s">
        <v>4</v>
      </c>
      <c r="DL3" s="87"/>
      <c r="DM3" s="85" t="s">
        <v>0</v>
      </c>
      <c r="DN3" s="86"/>
      <c r="DO3" s="87"/>
      <c r="DP3" s="85" t="s">
        <v>1</v>
      </c>
      <c r="DQ3" s="86"/>
      <c r="DR3" s="87"/>
      <c r="DS3" s="85" t="s">
        <v>2</v>
      </c>
      <c r="DT3" s="87"/>
      <c r="DU3" s="85" t="s">
        <v>3</v>
      </c>
      <c r="DV3" s="86"/>
      <c r="DW3" s="87"/>
      <c r="DX3" s="85" t="s">
        <v>4</v>
      </c>
      <c r="DY3" s="87"/>
      <c r="DZ3" s="85" t="s">
        <v>0</v>
      </c>
      <c r="EA3" s="86"/>
      <c r="EB3" s="87"/>
      <c r="EC3" s="85" t="s">
        <v>1</v>
      </c>
      <c r="ED3" s="86"/>
      <c r="EE3" s="87"/>
      <c r="EF3" s="85" t="s">
        <v>2</v>
      </c>
      <c r="EG3" s="87"/>
      <c r="EH3" s="85" t="s">
        <v>3</v>
      </c>
      <c r="EI3" s="86"/>
      <c r="EJ3" s="87"/>
      <c r="EK3" s="85" t="s">
        <v>4</v>
      </c>
      <c r="EL3" s="87"/>
      <c r="EM3" s="85" t="s">
        <v>0</v>
      </c>
      <c r="EN3" s="86"/>
      <c r="EO3" s="87"/>
      <c r="EP3" s="69"/>
      <c r="EQ3" s="85" t="s">
        <v>1</v>
      </c>
      <c r="ER3" s="86"/>
      <c r="ES3" s="87"/>
      <c r="ET3" s="85" t="s">
        <v>2</v>
      </c>
      <c r="EU3" s="86"/>
      <c r="EV3" s="87"/>
      <c r="EW3" s="85" t="s">
        <v>3</v>
      </c>
      <c r="EX3" s="86"/>
      <c r="EY3" s="87"/>
      <c r="EZ3" s="85" t="s">
        <v>4</v>
      </c>
      <c r="FA3" s="86"/>
      <c r="FB3" s="87"/>
      <c r="FC3" s="85" t="s">
        <v>0</v>
      </c>
      <c r="FD3" s="86"/>
      <c r="FE3" s="86"/>
      <c r="FF3" s="87"/>
      <c r="FG3" s="85" t="s">
        <v>1</v>
      </c>
      <c r="FH3" s="86"/>
      <c r="FI3" s="87"/>
      <c r="FJ3" s="85" t="s">
        <v>2</v>
      </c>
      <c r="FK3" s="87"/>
      <c r="FL3" s="85" t="s">
        <v>3</v>
      </c>
      <c r="FM3" s="86"/>
      <c r="FN3" s="87"/>
      <c r="FO3" s="85" t="s">
        <v>4</v>
      </c>
      <c r="FP3" s="87"/>
      <c r="FQ3" s="85" t="s">
        <v>0</v>
      </c>
      <c r="FR3" s="86"/>
      <c r="FS3" s="87"/>
      <c r="FT3" s="85" t="s">
        <v>1</v>
      </c>
      <c r="FU3" s="86"/>
      <c r="FV3" s="87"/>
      <c r="FW3" s="85" t="s">
        <v>2</v>
      </c>
      <c r="FX3" s="87"/>
      <c r="FY3" s="85" t="s">
        <v>0</v>
      </c>
      <c r="FZ3" s="86"/>
      <c r="GA3" s="87"/>
      <c r="GB3" s="85" t="s">
        <v>1</v>
      </c>
      <c r="GC3" s="86"/>
      <c r="GD3" s="87"/>
      <c r="GE3" s="8"/>
      <c r="GF3" s="85" t="s">
        <v>3</v>
      </c>
      <c r="GG3" s="86"/>
      <c r="GH3" s="87"/>
      <c r="GI3" s="85" t="s">
        <v>4</v>
      </c>
      <c r="GJ3" s="86"/>
      <c r="GK3" s="87"/>
      <c r="GL3" s="85" t="s">
        <v>0</v>
      </c>
      <c r="GM3" s="86"/>
      <c r="GN3" s="87"/>
      <c r="GO3" s="69"/>
      <c r="GP3" s="85" t="s">
        <v>1</v>
      </c>
      <c r="GQ3" s="86"/>
      <c r="GR3" s="87"/>
      <c r="GS3" s="85" t="s">
        <v>2</v>
      </c>
      <c r="GT3" s="86"/>
      <c r="GU3" s="87"/>
      <c r="GV3" s="85" t="s">
        <v>3</v>
      </c>
      <c r="GW3" s="86"/>
      <c r="GX3" s="87"/>
      <c r="GY3" s="85" t="s">
        <v>4</v>
      </c>
      <c r="GZ3" s="86"/>
      <c r="HA3" s="87"/>
      <c r="HB3" s="85" t="s">
        <v>0</v>
      </c>
      <c r="HC3" s="86"/>
      <c r="HD3" s="87"/>
      <c r="HE3" s="85" t="s">
        <v>1</v>
      </c>
      <c r="HF3" s="86"/>
      <c r="HG3" s="87"/>
      <c r="HH3" s="85" t="s">
        <v>2</v>
      </c>
      <c r="HI3" s="86"/>
      <c r="HJ3" s="87"/>
      <c r="HK3" s="85" t="s">
        <v>3</v>
      </c>
      <c r="HL3" s="86"/>
      <c r="HM3" s="87"/>
      <c r="HN3" s="85" t="s">
        <v>4</v>
      </c>
      <c r="HO3" s="86"/>
      <c r="HP3" s="87"/>
      <c r="HQ3" s="4">
        <f>COUNTA(U3:HP3)</f>
        <v>73</v>
      </c>
    </row>
    <row r="4" spans="1:225" ht="29.25" thickBot="1">
      <c r="B4" s="2"/>
      <c r="C4" s="2" t="s">
        <v>28</v>
      </c>
      <c r="D4" s="2"/>
      <c r="E4" s="2"/>
      <c r="F4" s="2"/>
      <c r="G4" s="2" t="s">
        <v>28</v>
      </c>
      <c r="H4" s="2"/>
      <c r="I4" s="3"/>
      <c r="J4" s="3"/>
      <c r="K4" s="3" t="s">
        <v>29</v>
      </c>
      <c r="L4" s="3"/>
      <c r="N4" s="3"/>
      <c r="P4" s="3" t="s">
        <v>29</v>
      </c>
      <c r="S4" s="38" t="s">
        <v>31</v>
      </c>
      <c r="U4" s="88">
        <v>46296</v>
      </c>
      <c r="V4" s="86"/>
      <c r="W4" s="87"/>
      <c r="X4" s="88">
        <v>46297</v>
      </c>
      <c r="Y4" s="87"/>
      <c r="Z4" s="88">
        <v>46300</v>
      </c>
      <c r="AA4" s="86"/>
      <c r="AB4" s="87"/>
      <c r="AC4" s="88">
        <v>46301</v>
      </c>
      <c r="AD4" s="86"/>
      <c r="AE4" s="87"/>
      <c r="AF4" s="88">
        <v>46302</v>
      </c>
      <c r="AG4" s="87"/>
      <c r="AH4" s="88">
        <v>46303</v>
      </c>
      <c r="AI4" s="86"/>
      <c r="AJ4" s="87"/>
      <c r="AK4" s="88">
        <v>46304</v>
      </c>
      <c r="AL4" s="87"/>
      <c r="AM4" s="88">
        <v>46307</v>
      </c>
      <c r="AN4" s="86"/>
      <c r="AO4" s="87"/>
      <c r="AP4" s="88">
        <v>46308</v>
      </c>
      <c r="AQ4" s="86"/>
      <c r="AR4" s="87"/>
      <c r="AS4" s="88">
        <v>46309</v>
      </c>
      <c r="AT4" s="87"/>
      <c r="AU4" s="88">
        <v>46310</v>
      </c>
      <c r="AV4" s="86"/>
      <c r="AW4" s="87"/>
      <c r="AX4" s="88">
        <v>46311</v>
      </c>
      <c r="AY4" s="87"/>
      <c r="AZ4" s="88">
        <v>46314</v>
      </c>
      <c r="BA4" s="86"/>
      <c r="BB4" s="87"/>
      <c r="BC4" s="88">
        <v>46315</v>
      </c>
      <c r="BD4" s="86"/>
      <c r="BE4" s="87"/>
      <c r="BF4" s="88">
        <v>46316</v>
      </c>
      <c r="BG4" s="87"/>
      <c r="BH4" s="88">
        <v>46317</v>
      </c>
      <c r="BI4" s="86"/>
      <c r="BJ4" s="87"/>
      <c r="BK4" s="88">
        <v>46318</v>
      </c>
      <c r="BL4" s="87"/>
      <c r="BM4" s="88">
        <v>46321</v>
      </c>
      <c r="BN4" s="86"/>
      <c r="BO4" s="87"/>
      <c r="BP4" s="88">
        <v>46322</v>
      </c>
      <c r="BQ4" s="86"/>
      <c r="BR4" s="87"/>
      <c r="BS4" s="88">
        <v>46323</v>
      </c>
      <c r="BT4" s="87"/>
      <c r="BU4" s="88">
        <v>46324</v>
      </c>
      <c r="BV4" s="86"/>
      <c r="BW4" s="87"/>
      <c r="BX4" s="88">
        <v>46325</v>
      </c>
      <c r="BY4" s="87"/>
      <c r="BZ4" s="88">
        <v>46328</v>
      </c>
      <c r="CA4" s="86"/>
      <c r="CB4" s="87"/>
      <c r="CC4" s="88">
        <v>46329</v>
      </c>
      <c r="CD4" s="86"/>
      <c r="CE4" s="87"/>
      <c r="CF4" s="88">
        <v>46330</v>
      </c>
      <c r="CG4" s="87"/>
      <c r="CH4" s="88">
        <v>46331</v>
      </c>
      <c r="CI4" s="86"/>
      <c r="CJ4" s="87"/>
      <c r="CK4" s="88">
        <v>46332</v>
      </c>
      <c r="CL4" s="87"/>
      <c r="CM4" s="88">
        <v>46335</v>
      </c>
      <c r="CN4" s="86"/>
      <c r="CO4" s="87"/>
      <c r="CP4" s="88">
        <v>46336</v>
      </c>
      <c r="CQ4" s="86"/>
      <c r="CR4" s="87"/>
      <c r="CS4" s="96">
        <v>46337</v>
      </c>
      <c r="CT4" s="95"/>
      <c r="CU4" s="88">
        <v>46338</v>
      </c>
      <c r="CV4" s="86"/>
      <c r="CW4" s="87"/>
      <c r="CX4" s="88">
        <v>46339</v>
      </c>
      <c r="CY4" s="87"/>
      <c r="CZ4" s="88">
        <v>46342</v>
      </c>
      <c r="DA4" s="86"/>
      <c r="DB4" s="87"/>
      <c r="DC4" s="88">
        <v>46343</v>
      </c>
      <c r="DD4" s="86"/>
      <c r="DE4" s="87"/>
      <c r="DF4" s="88">
        <v>46344</v>
      </c>
      <c r="DG4" s="87"/>
      <c r="DH4" s="88">
        <v>46345</v>
      </c>
      <c r="DI4" s="86"/>
      <c r="DJ4" s="87"/>
      <c r="DK4" s="88">
        <v>46346</v>
      </c>
      <c r="DL4" s="87"/>
      <c r="DM4" s="88">
        <v>46349</v>
      </c>
      <c r="DN4" s="86"/>
      <c r="DO4" s="87"/>
      <c r="DP4" s="88">
        <v>46350</v>
      </c>
      <c r="DQ4" s="86"/>
      <c r="DR4" s="87"/>
      <c r="DS4" s="88">
        <v>46351</v>
      </c>
      <c r="DT4" s="87"/>
      <c r="DU4" s="88">
        <v>46352</v>
      </c>
      <c r="DV4" s="86"/>
      <c r="DW4" s="87"/>
      <c r="DX4" s="88">
        <v>46353</v>
      </c>
      <c r="DY4" s="87"/>
      <c r="DZ4" s="88">
        <v>46356</v>
      </c>
      <c r="EA4" s="86"/>
      <c r="EB4" s="87"/>
      <c r="EC4" s="88">
        <v>46357</v>
      </c>
      <c r="ED4" s="86"/>
      <c r="EE4" s="87"/>
      <c r="EF4" s="88">
        <v>46358</v>
      </c>
      <c r="EG4" s="87"/>
      <c r="EH4" s="88">
        <v>46359</v>
      </c>
      <c r="EI4" s="86"/>
      <c r="EJ4" s="87"/>
      <c r="EK4" s="88">
        <v>46360</v>
      </c>
      <c r="EL4" s="87"/>
      <c r="EM4" s="88">
        <v>46363</v>
      </c>
      <c r="EN4" s="86"/>
      <c r="EO4" s="87"/>
      <c r="EP4" s="69"/>
      <c r="EQ4" s="88">
        <v>46364</v>
      </c>
      <c r="ER4" s="86"/>
      <c r="ES4" s="87"/>
      <c r="ET4" s="88">
        <v>46365</v>
      </c>
      <c r="EU4" s="93"/>
      <c r="EV4" s="87"/>
      <c r="EW4" s="88">
        <v>46366</v>
      </c>
      <c r="EX4" s="86"/>
      <c r="EY4" s="87"/>
      <c r="EZ4" s="88">
        <v>46367</v>
      </c>
      <c r="FA4" s="93"/>
      <c r="FB4" s="87"/>
      <c r="FC4" s="88">
        <v>46370</v>
      </c>
      <c r="FD4" s="86"/>
      <c r="FE4" s="86"/>
      <c r="FF4" s="87"/>
      <c r="FG4" s="88">
        <v>46371</v>
      </c>
      <c r="FH4" s="86"/>
      <c r="FI4" s="87"/>
      <c r="FJ4" s="88">
        <v>46372</v>
      </c>
      <c r="FK4" s="87"/>
      <c r="FL4" s="88">
        <v>46373</v>
      </c>
      <c r="FM4" s="86"/>
      <c r="FN4" s="87"/>
      <c r="FO4" s="88">
        <v>46374</v>
      </c>
      <c r="FP4" s="87"/>
      <c r="FQ4" s="88">
        <v>46377</v>
      </c>
      <c r="FR4" s="86"/>
      <c r="FS4" s="87"/>
      <c r="FT4" s="88">
        <v>46378</v>
      </c>
      <c r="FU4" s="86"/>
      <c r="FV4" s="87"/>
      <c r="FW4" s="88">
        <v>46379</v>
      </c>
      <c r="FX4" s="87"/>
      <c r="FY4" s="88">
        <v>46391</v>
      </c>
      <c r="FZ4" s="93"/>
      <c r="GA4" s="93"/>
      <c r="GB4" s="88">
        <v>46392</v>
      </c>
      <c r="GC4" s="93"/>
      <c r="GD4" s="93"/>
      <c r="GE4" s="9">
        <v>46393</v>
      </c>
      <c r="GF4" s="88">
        <v>46394</v>
      </c>
      <c r="GG4" s="86"/>
      <c r="GH4" s="87"/>
      <c r="GI4" s="88">
        <v>46395</v>
      </c>
      <c r="GJ4" s="93"/>
      <c r="GK4" s="87"/>
      <c r="GL4" s="88">
        <v>46398</v>
      </c>
      <c r="GM4" s="86"/>
      <c r="GN4" s="87"/>
      <c r="GO4" s="69"/>
      <c r="GP4" s="88">
        <v>46399</v>
      </c>
      <c r="GQ4" s="86"/>
      <c r="GR4" s="87"/>
      <c r="GS4" s="88">
        <v>46400</v>
      </c>
      <c r="GT4" s="93"/>
      <c r="GU4" s="87"/>
      <c r="GV4" s="88">
        <v>46401</v>
      </c>
      <c r="GW4" s="86"/>
      <c r="GX4" s="87"/>
      <c r="GY4" s="88">
        <v>46402</v>
      </c>
      <c r="GZ4" s="93"/>
      <c r="HA4" s="87"/>
      <c r="HB4" s="88">
        <v>46405</v>
      </c>
      <c r="HC4" s="86"/>
      <c r="HD4" s="87"/>
      <c r="HE4" s="88">
        <v>46406</v>
      </c>
      <c r="HF4" s="86"/>
      <c r="HG4" s="87"/>
      <c r="HH4" s="88">
        <v>46407</v>
      </c>
      <c r="HI4" s="93"/>
      <c r="HJ4" s="87"/>
      <c r="HK4" s="88">
        <v>46408</v>
      </c>
      <c r="HL4" s="86"/>
      <c r="HM4" s="87"/>
      <c r="HN4" s="88">
        <v>46409</v>
      </c>
      <c r="HO4" s="93"/>
      <c r="HP4" s="87"/>
    </row>
    <row r="5" spans="1:225" ht="72.75" customHeight="1">
      <c r="A5" s="10">
        <v>1</v>
      </c>
      <c r="B5" s="59" t="s">
        <v>5</v>
      </c>
      <c r="C5" s="61">
        <f t="shared" ref="C5:C22" si="0">COUNTIF($U5:$HP5,"ch wew *")</f>
        <v>13</v>
      </c>
      <c r="D5" s="57" t="s">
        <v>6</v>
      </c>
      <c r="E5" s="58">
        <f t="shared" ref="E5:E22" si="1">COUNTIF($U5:$HP5,"chir*")</f>
        <v>6</v>
      </c>
      <c r="F5" s="59" t="s">
        <v>7</v>
      </c>
      <c r="G5" s="60">
        <f t="shared" ref="G5:G22" si="2">COUNTIF($U5:$HP5,"gin i poł *")</f>
        <v>7</v>
      </c>
      <c r="H5" s="57" t="s">
        <v>8</v>
      </c>
      <c r="I5" s="62">
        <f t="shared" ref="I5:I22" si="3">COUNTIF($U5:$HP5,"psych*")</f>
        <v>7</v>
      </c>
      <c r="J5" s="74" t="s">
        <v>9</v>
      </c>
      <c r="K5" s="75">
        <f t="shared" ref="K5:K22" si="4">COUNTIF($U5:$HP5,"ped *")</f>
        <v>6</v>
      </c>
      <c r="L5" s="63" t="s">
        <v>11</v>
      </c>
      <c r="M5" s="64">
        <f t="shared" ref="M5:M22" si="5">COUNTIF($U5:$HP5,"med. Rodz. *")</f>
        <v>7</v>
      </c>
      <c r="N5" s="65" t="s">
        <v>12</v>
      </c>
      <c r="O5" s="66">
        <f t="shared" ref="O5:O22" si="6">COUNTIF($U5:$HP5,"Med. rat. SOR*")</f>
        <v>1</v>
      </c>
      <c r="P5" s="65" t="s">
        <v>13</v>
      </c>
      <c r="Q5" s="66">
        <f t="shared" ref="Q5:Q22" si="7">COUNTIF(U5:HP5,"Med. rat. CSM *")</f>
        <v>14</v>
      </c>
      <c r="R5" s="13"/>
      <c r="S5" s="40">
        <v>1</v>
      </c>
      <c r="T5" s="151" t="s">
        <v>21</v>
      </c>
      <c r="U5" s="45" t="s">
        <v>464</v>
      </c>
      <c r="V5" s="32" t="s">
        <v>158</v>
      </c>
      <c r="W5" s="99"/>
      <c r="X5" s="45" t="s">
        <v>464</v>
      </c>
      <c r="Y5" s="99"/>
      <c r="Z5" s="45" t="s">
        <v>464</v>
      </c>
      <c r="AA5" s="32" t="s">
        <v>168</v>
      </c>
      <c r="AB5" s="99"/>
      <c r="AC5" s="45" t="s">
        <v>464</v>
      </c>
      <c r="AD5" s="16"/>
      <c r="AE5" s="99"/>
      <c r="AF5" s="45" t="s">
        <v>464</v>
      </c>
      <c r="AG5" s="99"/>
      <c r="AH5" s="27" t="s">
        <v>73</v>
      </c>
      <c r="AI5" s="32" t="s">
        <v>166</v>
      </c>
      <c r="AJ5" s="99"/>
      <c r="AK5" s="27" t="s">
        <v>73</v>
      </c>
      <c r="AL5" s="99"/>
      <c r="AM5" s="27" t="s">
        <v>73</v>
      </c>
      <c r="AN5" s="16"/>
      <c r="AO5" s="99"/>
      <c r="AP5" s="27" t="s">
        <v>73</v>
      </c>
      <c r="AQ5" s="16"/>
      <c r="AR5" s="99"/>
      <c r="AS5" s="27" t="s">
        <v>73</v>
      </c>
      <c r="AT5" s="99"/>
      <c r="AU5" s="27" t="s">
        <v>73</v>
      </c>
      <c r="AV5" s="32" t="s">
        <v>524</v>
      </c>
      <c r="AW5" s="99"/>
      <c r="AX5" s="27" t="s">
        <v>74</v>
      </c>
      <c r="AY5" s="99"/>
      <c r="AZ5" s="32" t="s">
        <v>335</v>
      </c>
      <c r="BA5" s="16"/>
      <c r="BB5" s="98" t="s">
        <v>696</v>
      </c>
      <c r="BC5" s="36" t="s">
        <v>39</v>
      </c>
      <c r="BD5" s="16"/>
      <c r="BE5" s="99"/>
      <c r="BF5" s="16"/>
      <c r="BG5" s="99"/>
      <c r="BH5" s="16"/>
      <c r="BJ5" s="99"/>
      <c r="BK5" s="32" t="s">
        <v>157</v>
      </c>
      <c r="BL5" s="100" t="s">
        <v>550</v>
      </c>
      <c r="BM5" s="32" t="s">
        <v>154</v>
      </c>
      <c r="BN5" s="16"/>
      <c r="BO5" s="99"/>
      <c r="BP5" s="16"/>
      <c r="BQ5" s="16"/>
      <c r="BR5" s="99"/>
      <c r="BS5" s="15" t="s">
        <v>110</v>
      </c>
      <c r="BT5" s="99"/>
      <c r="BU5" s="15" t="s">
        <v>111</v>
      </c>
      <c r="BV5" s="16"/>
      <c r="BW5" s="98" t="s">
        <v>458</v>
      </c>
      <c r="BX5" s="15" t="s">
        <v>110</v>
      </c>
      <c r="BY5" s="99"/>
      <c r="BZ5" s="15" t="s">
        <v>110</v>
      </c>
      <c r="CA5" s="16"/>
      <c r="CB5" s="99"/>
      <c r="CC5" s="15" t="s">
        <v>110</v>
      </c>
      <c r="CD5" s="16"/>
      <c r="CE5" s="99"/>
      <c r="CF5" s="15" t="s">
        <v>111</v>
      </c>
      <c r="CG5" s="123" t="s">
        <v>704</v>
      </c>
      <c r="CH5" s="15" t="s">
        <v>111</v>
      </c>
      <c r="CI5" s="32" t="s">
        <v>333</v>
      </c>
      <c r="CJ5" s="99"/>
      <c r="CK5" s="16"/>
      <c r="CL5" s="99"/>
      <c r="CM5" s="32" t="s">
        <v>146</v>
      </c>
      <c r="CN5" s="16"/>
      <c r="CO5" s="97" t="s">
        <v>560</v>
      </c>
      <c r="CP5" s="16"/>
      <c r="CQ5" s="16"/>
      <c r="CR5" s="99"/>
      <c r="CS5" s="17"/>
      <c r="CT5" s="103"/>
      <c r="CU5" s="39" t="s">
        <v>366</v>
      </c>
      <c r="CV5" s="16"/>
      <c r="CW5" s="99"/>
      <c r="CX5" s="39" t="s">
        <v>367</v>
      </c>
      <c r="CY5" s="99"/>
      <c r="CZ5" s="32" t="s">
        <v>149</v>
      </c>
      <c r="DA5" s="16"/>
      <c r="DB5" s="98" t="s">
        <v>537</v>
      </c>
      <c r="DC5" s="39" t="s">
        <v>367</v>
      </c>
      <c r="DD5" s="16"/>
      <c r="DE5" s="98" t="s">
        <v>565</v>
      </c>
      <c r="DF5" s="39" t="s">
        <v>367</v>
      </c>
      <c r="DG5" s="98" t="s">
        <v>566</v>
      </c>
      <c r="DH5" s="39" t="s">
        <v>367</v>
      </c>
      <c r="DI5" s="16"/>
      <c r="DJ5" s="99"/>
      <c r="DK5" s="30" t="s">
        <v>290</v>
      </c>
      <c r="DL5" s="99"/>
      <c r="DM5" s="30" t="s">
        <v>290</v>
      </c>
      <c r="DN5" s="16"/>
      <c r="DO5" s="97" t="s">
        <v>571</v>
      </c>
      <c r="DP5" s="30" t="s">
        <v>290</v>
      </c>
      <c r="DQ5" s="16"/>
      <c r="DR5" s="120" t="s">
        <v>573</v>
      </c>
      <c r="DS5" s="30" t="s">
        <v>290</v>
      </c>
      <c r="DT5" s="97" t="s">
        <v>577</v>
      </c>
      <c r="DU5" s="30" t="s">
        <v>290</v>
      </c>
      <c r="DV5" s="16"/>
      <c r="DW5" s="99"/>
      <c r="DX5" s="32" t="s">
        <v>35</v>
      </c>
      <c r="DY5" s="116" t="s">
        <v>581</v>
      </c>
      <c r="DZ5" s="30" t="s">
        <v>290</v>
      </c>
      <c r="EA5" s="16"/>
      <c r="EB5" s="117" t="s">
        <v>697</v>
      </c>
      <c r="EC5" s="30" t="s">
        <v>291</v>
      </c>
      <c r="ED5" s="16"/>
      <c r="EE5" s="116" t="s">
        <v>587</v>
      </c>
      <c r="EF5" s="16"/>
      <c r="EG5" s="99"/>
      <c r="EH5" s="78" t="s">
        <v>520</v>
      </c>
      <c r="EI5" s="16"/>
      <c r="EJ5" s="100" t="s">
        <v>550</v>
      </c>
      <c r="EK5" s="16"/>
      <c r="EL5" s="99"/>
      <c r="EM5" s="34" t="s">
        <v>407</v>
      </c>
      <c r="EN5" s="16"/>
      <c r="EO5" s="97" t="s">
        <v>599</v>
      </c>
      <c r="EP5" s="97" t="s">
        <v>604</v>
      </c>
      <c r="EQ5" s="34" t="s">
        <v>407</v>
      </c>
      <c r="ER5" s="16"/>
      <c r="ES5" s="128" t="s">
        <v>605</v>
      </c>
      <c r="ET5" s="34" t="s">
        <v>407</v>
      </c>
      <c r="EU5" s="16"/>
      <c r="EV5" s="98" t="s">
        <v>610</v>
      </c>
      <c r="EW5" s="16"/>
      <c r="EX5" s="16"/>
      <c r="EY5" s="98" t="s">
        <v>616</v>
      </c>
      <c r="EZ5" s="16"/>
      <c r="FA5" s="16"/>
      <c r="FB5" s="98" t="s">
        <v>617</v>
      </c>
      <c r="FC5" s="34" t="s">
        <v>407</v>
      </c>
      <c r="FD5" s="16"/>
      <c r="FE5" s="16"/>
      <c r="FF5" s="99"/>
      <c r="FG5" s="39" t="s">
        <v>132</v>
      </c>
      <c r="FH5" s="16"/>
      <c r="FI5" s="120" t="s">
        <v>626</v>
      </c>
      <c r="FJ5" s="34" t="s">
        <v>408</v>
      </c>
      <c r="FK5" s="104"/>
      <c r="FL5" s="16"/>
      <c r="FM5" s="16"/>
      <c r="FN5" s="98" t="s">
        <v>713</v>
      </c>
      <c r="FO5" s="16"/>
      <c r="FP5" s="99"/>
      <c r="FQ5" s="34" t="s">
        <v>408</v>
      </c>
      <c r="FR5" s="32" t="s">
        <v>172</v>
      </c>
      <c r="FS5" s="99"/>
      <c r="FT5" s="16"/>
      <c r="FU5" s="16"/>
      <c r="FV5" s="120" t="s">
        <v>646</v>
      </c>
      <c r="FW5" s="16"/>
      <c r="FY5" s="14"/>
      <c r="FZ5" s="14"/>
      <c r="GA5" s="98" t="s">
        <v>537</v>
      </c>
      <c r="GB5" s="32" t="s">
        <v>160</v>
      </c>
      <c r="GC5" s="14"/>
      <c r="GD5" s="99"/>
      <c r="GE5" s="18"/>
      <c r="GF5" s="16"/>
      <c r="GG5" s="16"/>
      <c r="GH5" s="99"/>
      <c r="GI5" s="16"/>
      <c r="GJ5" s="16"/>
      <c r="GK5" s="97" t="s">
        <v>560</v>
      </c>
      <c r="GL5" s="67" t="s">
        <v>441</v>
      </c>
      <c r="GM5" s="16"/>
      <c r="GP5" s="67" t="s">
        <v>441</v>
      </c>
      <c r="GQ5" s="16"/>
      <c r="GR5" s="116" t="s">
        <v>668</v>
      </c>
      <c r="GS5" s="67" t="s">
        <v>441</v>
      </c>
      <c r="GT5" s="16"/>
      <c r="GU5" s="163" t="s">
        <v>710</v>
      </c>
      <c r="GV5" s="67" t="s">
        <v>441</v>
      </c>
      <c r="GW5" s="32" t="s">
        <v>174</v>
      </c>
      <c r="GX5" s="99"/>
      <c r="GY5" s="67" t="s">
        <v>441</v>
      </c>
      <c r="GZ5" s="16"/>
      <c r="HA5" s="97" t="s">
        <v>675</v>
      </c>
      <c r="HB5" s="16"/>
      <c r="HC5" s="16"/>
      <c r="HD5" s="99"/>
      <c r="HE5" s="32" t="s">
        <v>177</v>
      </c>
      <c r="HF5" s="16"/>
      <c r="HG5" s="129" t="s">
        <v>680</v>
      </c>
      <c r="HH5" s="16"/>
      <c r="HI5" s="16"/>
      <c r="HJ5" s="128" t="s">
        <v>685</v>
      </c>
      <c r="HK5" s="16"/>
      <c r="HL5" s="16"/>
      <c r="HM5" s="128" t="s">
        <v>689</v>
      </c>
      <c r="HN5" s="33" t="s">
        <v>32</v>
      </c>
      <c r="HP5" s="128" t="s">
        <v>691</v>
      </c>
    </row>
    <row r="6" spans="1:225" ht="72.75">
      <c r="A6" s="14">
        <f t="shared" ref="A6:A37" si="8">A5+1</f>
        <v>2</v>
      </c>
      <c r="B6" s="59" t="s">
        <v>5</v>
      </c>
      <c r="C6" s="61">
        <f t="shared" si="0"/>
        <v>13</v>
      </c>
      <c r="D6" s="57" t="s">
        <v>6</v>
      </c>
      <c r="E6" s="58">
        <f t="shared" si="1"/>
        <v>6</v>
      </c>
      <c r="F6" s="59" t="s">
        <v>7</v>
      </c>
      <c r="G6" s="60">
        <f t="shared" si="2"/>
        <v>7</v>
      </c>
      <c r="H6" s="57" t="s">
        <v>8</v>
      </c>
      <c r="I6" s="62">
        <f t="shared" si="3"/>
        <v>7</v>
      </c>
      <c r="J6" s="74" t="s">
        <v>9</v>
      </c>
      <c r="K6" s="75">
        <f t="shared" si="4"/>
        <v>6</v>
      </c>
      <c r="L6" s="63" t="s">
        <v>11</v>
      </c>
      <c r="M6" s="64">
        <f t="shared" si="5"/>
        <v>7</v>
      </c>
      <c r="N6" s="65" t="s">
        <v>12</v>
      </c>
      <c r="O6" s="66">
        <f t="shared" si="6"/>
        <v>1</v>
      </c>
      <c r="P6" s="65" t="s">
        <v>13</v>
      </c>
      <c r="Q6" s="66">
        <f t="shared" si="7"/>
        <v>14</v>
      </c>
      <c r="R6" s="7"/>
      <c r="S6" s="40">
        <f t="shared" ref="S6:S49" si="9">S5+1</f>
        <v>2</v>
      </c>
      <c r="T6" s="152"/>
      <c r="V6" s="32" t="s">
        <v>158</v>
      </c>
      <c r="W6" s="99"/>
      <c r="X6" s="32" t="s">
        <v>156</v>
      </c>
      <c r="Y6" s="99"/>
      <c r="Z6" s="32" t="s">
        <v>335</v>
      </c>
      <c r="AA6" s="32" t="s">
        <v>168</v>
      </c>
      <c r="AB6" s="99"/>
      <c r="AC6" s="16"/>
      <c r="AD6" s="16"/>
      <c r="AE6" s="99"/>
      <c r="AF6" s="16"/>
      <c r="AG6" s="99"/>
      <c r="AH6" s="45" t="s">
        <v>464</v>
      </c>
      <c r="AI6" s="32" t="s">
        <v>166</v>
      </c>
      <c r="AJ6" s="99"/>
      <c r="AK6" s="45" t="s">
        <v>464</v>
      </c>
      <c r="AL6" s="99"/>
      <c r="AM6" s="45" t="s">
        <v>464</v>
      </c>
      <c r="AN6" s="16"/>
      <c r="AO6" s="99"/>
      <c r="AP6" s="45" t="s">
        <v>464</v>
      </c>
      <c r="AQ6" s="16"/>
      <c r="AR6" s="99"/>
      <c r="AS6" s="45" t="s">
        <v>464</v>
      </c>
      <c r="AT6" s="99"/>
      <c r="AU6" s="15" t="s">
        <v>110</v>
      </c>
      <c r="AV6" s="32" t="s">
        <v>524</v>
      </c>
      <c r="AW6" s="99"/>
      <c r="AX6" s="15" t="s">
        <v>110</v>
      </c>
      <c r="AY6" s="99"/>
      <c r="AZ6" s="15" t="s">
        <v>110</v>
      </c>
      <c r="BA6" s="16"/>
      <c r="BB6" s="98"/>
      <c r="BC6" s="36" t="s">
        <v>39</v>
      </c>
      <c r="BD6" s="16"/>
      <c r="BE6" s="99"/>
      <c r="BF6" s="15" t="s">
        <v>110</v>
      </c>
      <c r="BG6" s="99"/>
      <c r="BH6" s="15" t="s">
        <v>111</v>
      </c>
      <c r="BJ6" s="99"/>
      <c r="BK6" s="15" t="s">
        <v>111</v>
      </c>
      <c r="BL6" s="101"/>
      <c r="BM6" s="15" t="s">
        <v>111</v>
      </c>
      <c r="BN6" s="16"/>
      <c r="BO6" s="99"/>
      <c r="BP6" s="16"/>
      <c r="BQ6" s="16"/>
      <c r="BR6" s="99"/>
      <c r="BS6" s="16"/>
      <c r="BT6" s="99"/>
      <c r="BU6" s="16"/>
      <c r="BV6" s="16"/>
      <c r="BW6" s="98"/>
      <c r="BX6" s="16"/>
      <c r="BY6" s="99"/>
      <c r="BZ6" s="32" t="s">
        <v>153</v>
      </c>
      <c r="CA6" s="32" t="s">
        <v>147</v>
      </c>
      <c r="CB6" s="99"/>
      <c r="CD6" s="16"/>
      <c r="CE6" s="99"/>
      <c r="CG6" s="123"/>
      <c r="CH6" s="16"/>
      <c r="CI6" s="32" t="s">
        <v>332</v>
      </c>
      <c r="CJ6" s="99"/>
      <c r="CK6" s="27" t="s">
        <v>73</v>
      </c>
      <c r="CL6" s="99"/>
      <c r="CM6" s="27" t="s">
        <v>73</v>
      </c>
      <c r="CN6" s="16"/>
      <c r="CO6" s="97"/>
      <c r="CP6" s="27" t="s">
        <v>73</v>
      </c>
      <c r="CQ6" s="16"/>
      <c r="CR6" s="99"/>
      <c r="CS6" s="17"/>
      <c r="CT6" s="103"/>
      <c r="CU6" s="27" t="s">
        <v>73</v>
      </c>
      <c r="CV6" s="16"/>
      <c r="CW6" s="99"/>
      <c r="CX6" s="27" t="s">
        <v>73</v>
      </c>
      <c r="CY6" s="99"/>
      <c r="CZ6" s="27" t="s">
        <v>73</v>
      </c>
      <c r="DA6" s="16"/>
      <c r="DB6" s="98"/>
      <c r="DC6" s="27" t="s">
        <v>74</v>
      </c>
      <c r="DD6" s="16"/>
      <c r="DE6" s="98"/>
      <c r="DF6" s="34" t="s">
        <v>407</v>
      </c>
      <c r="DG6" s="98"/>
      <c r="DH6" s="78" t="s">
        <v>520</v>
      </c>
      <c r="DI6" s="16"/>
      <c r="DJ6" s="99"/>
      <c r="DK6" s="16"/>
      <c r="DL6" s="99"/>
      <c r="DM6" s="32" t="s">
        <v>149</v>
      </c>
      <c r="DN6" s="16"/>
      <c r="DO6" s="97"/>
      <c r="DP6" s="34" t="s">
        <v>407</v>
      </c>
      <c r="DQ6" s="16"/>
      <c r="DR6" s="120"/>
      <c r="DS6" s="34" t="s">
        <v>407</v>
      </c>
      <c r="DT6" s="97"/>
      <c r="DU6" s="16"/>
      <c r="DV6" s="16"/>
      <c r="DW6" s="99"/>
      <c r="DX6" s="32" t="s">
        <v>35</v>
      </c>
      <c r="DY6" s="116"/>
      <c r="DZ6" s="34" t="s">
        <v>407</v>
      </c>
      <c r="EA6" s="16"/>
      <c r="EB6" s="118"/>
      <c r="EC6" s="34" t="s">
        <v>408</v>
      </c>
      <c r="ED6" s="16"/>
      <c r="EE6" s="116"/>
      <c r="EF6" s="34" t="s">
        <v>408</v>
      </c>
      <c r="EG6" s="99"/>
      <c r="EI6" s="16"/>
      <c r="EJ6" s="121"/>
      <c r="EL6" s="99"/>
      <c r="EN6" s="16"/>
      <c r="EO6" s="97"/>
      <c r="EP6" s="97"/>
      <c r="EQ6" s="39" t="s">
        <v>132</v>
      </c>
      <c r="ER6" s="16"/>
      <c r="ES6" s="128"/>
      <c r="ET6" s="16"/>
      <c r="EU6" s="16"/>
      <c r="EV6" s="98"/>
      <c r="EX6" s="16"/>
      <c r="EY6" s="98"/>
      <c r="FA6" s="16"/>
      <c r="FB6" s="98"/>
      <c r="FC6" s="39" t="s">
        <v>366</v>
      </c>
      <c r="FD6" s="16"/>
      <c r="FE6" s="16"/>
      <c r="FF6" s="99"/>
      <c r="FG6" s="39" t="s">
        <v>367</v>
      </c>
      <c r="FH6" s="16"/>
      <c r="FI6" s="120"/>
      <c r="FJ6" s="39" t="s">
        <v>367</v>
      </c>
      <c r="FK6" s="105"/>
      <c r="FL6" s="39" t="s">
        <v>367</v>
      </c>
      <c r="FM6" s="16"/>
      <c r="FN6" s="98"/>
      <c r="FO6" s="39" t="s">
        <v>367</v>
      </c>
      <c r="FP6" s="99"/>
      <c r="FQ6" s="16"/>
      <c r="FR6" s="32" t="s">
        <v>172</v>
      </c>
      <c r="FS6" s="99"/>
      <c r="FT6" s="30" t="s">
        <v>290</v>
      </c>
      <c r="FU6" s="16"/>
      <c r="FV6" s="120"/>
      <c r="FW6" s="30" t="s">
        <v>290</v>
      </c>
      <c r="FY6" s="30" t="s">
        <v>290</v>
      </c>
      <c r="FZ6" s="14"/>
      <c r="GA6" s="98"/>
      <c r="GB6" s="32" t="s">
        <v>160</v>
      </c>
      <c r="GC6" s="14"/>
      <c r="GD6" s="99"/>
      <c r="GE6" s="18"/>
      <c r="GF6" s="30" t="s">
        <v>290</v>
      </c>
      <c r="GG6" s="16"/>
      <c r="GH6" s="99"/>
      <c r="GI6" s="30" t="s">
        <v>290</v>
      </c>
      <c r="GJ6" s="16"/>
      <c r="GK6" s="97"/>
      <c r="GL6" s="30" t="s">
        <v>290</v>
      </c>
      <c r="GM6" s="16"/>
      <c r="GP6" s="30" t="s">
        <v>291</v>
      </c>
      <c r="GQ6" s="16"/>
      <c r="GR6" s="116"/>
      <c r="GS6" s="16"/>
      <c r="GT6" s="16"/>
      <c r="GU6" s="164"/>
      <c r="GV6" s="67" t="s">
        <v>442</v>
      </c>
      <c r="GW6" s="32" t="s">
        <v>174</v>
      </c>
      <c r="GX6" s="99"/>
      <c r="GY6" s="67" t="s">
        <v>442</v>
      </c>
      <c r="GZ6" s="16"/>
      <c r="HA6" s="97"/>
      <c r="HB6" s="67" t="s">
        <v>442</v>
      </c>
      <c r="HC6" s="16"/>
      <c r="HD6" s="99"/>
      <c r="HE6" s="32" t="s">
        <v>176</v>
      </c>
      <c r="HF6" s="16"/>
      <c r="HG6" s="135"/>
      <c r="HH6" s="67" t="s">
        <v>442</v>
      </c>
      <c r="HI6" s="16"/>
      <c r="HJ6" s="128"/>
      <c r="HK6" s="67" t="s">
        <v>442</v>
      </c>
      <c r="HL6" s="16"/>
      <c r="HM6" s="128"/>
      <c r="HN6" s="33" t="s">
        <v>32</v>
      </c>
      <c r="HP6" s="128"/>
    </row>
    <row r="7" spans="1:225" ht="72.75">
      <c r="A7" s="14">
        <f t="shared" si="8"/>
        <v>3</v>
      </c>
      <c r="B7" s="59" t="s">
        <v>5</v>
      </c>
      <c r="C7" s="61">
        <f t="shared" si="0"/>
        <v>13</v>
      </c>
      <c r="D7" s="57" t="s">
        <v>6</v>
      </c>
      <c r="E7" s="58">
        <f t="shared" si="1"/>
        <v>6</v>
      </c>
      <c r="F7" s="59" t="s">
        <v>7</v>
      </c>
      <c r="G7" s="60">
        <f t="shared" si="2"/>
        <v>7</v>
      </c>
      <c r="H7" s="57" t="s">
        <v>8</v>
      </c>
      <c r="I7" s="62">
        <f t="shared" si="3"/>
        <v>7</v>
      </c>
      <c r="J7" s="74" t="s">
        <v>9</v>
      </c>
      <c r="K7" s="75">
        <f t="shared" si="4"/>
        <v>6</v>
      </c>
      <c r="L7" s="63" t="s">
        <v>11</v>
      </c>
      <c r="M7" s="64">
        <f t="shared" si="5"/>
        <v>7</v>
      </c>
      <c r="N7" s="65" t="s">
        <v>12</v>
      </c>
      <c r="O7" s="66">
        <f t="shared" si="6"/>
        <v>1</v>
      </c>
      <c r="P7" s="65" t="s">
        <v>13</v>
      </c>
      <c r="Q7" s="66">
        <f t="shared" si="7"/>
        <v>14</v>
      </c>
      <c r="R7" s="7"/>
      <c r="S7" s="40">
        <f t="shared" si="9"/>
        <v>3</v>
      </c>
      <c r="T7" s="152"/>
      <c r="U7" s="41"/>
      <c r="V7" s="32" t="s">
        <v>159</v>
      </c>
      <c r="W7" s="99"/>
      <c r="X7" s="32" t="s">
        <v>156</v>
      </c>
      <c r="Y7" s="99"/>
      <c r="Z7" s="32" t="s">
        <v>335</v>
      </c>
      <c r="AA7" s="32" t="s">
        <v>169</v>
      </c>
      <c r="AB7" s="99"/>
      <c r="AC7" s="16"/>
      <c r="AD7" s="16"/>
      <c r="AE7" s="99"/>
      <c r="AF7" s="16"/>
      <c r="AG7" s="99"/>
      <c r="AH7" s="16"/>
      <c r="AI7" s="32" t="s">
        <v>167</v>
      </c>
      <c r="AJ7" s="99"/>
      <c r="AK7" s="16"/>
      <c r="AL7" s="99"/>
      <c r="AM7" s="32" t="s">
        <v>149</v>
      </c>
      <c r="AN7" s="32" t="s">
        <v>173</v>
      </c>
      <c r="AO7" s="99"/>
      <c r="AP7" s="36" t="s">
        <v>39</v>
      </c>
      <c r="AQ7" s="16"/>
      <c r="AR7" s="99"/>
      <c r="AS7" s="16"/>
      <c r="AT7" s="99"/>
      <c r="AU7" s="45" t="s">
        <v>464</v>
      </c>
      <c r="AV7" s="16"/>
      <c r="AW7" s="99"/>
      <c r="AX7" s="45" t="s">
        <v>464</v>
      </c>
      <c r="AY7" s="99"/>
      <c r="AZ7" s="45" t="s">
        <v>464</v>
      </c>
      <c r="BA7" s="16"/>
      <c r="BB7" s="98"/>
      <c r="BC7" s="45" t="s">
        <v>464</v>
      </c>
      <c r="BD7" s="16"/>
      <c r="BE7" s="99"/>
      <c r="BF7" s="45" t="s">
        <v>464</v>
      </c>
      <c r="BG7" s="99"/>
      <c r="BH7" s="16"/>
      <c r="BI7" s="32" t="s">
        <v>524</v>
      </c>
      <c r="BJ7" s="99"/>
      <c r="BK7" s="16"/>
      <c r="BL7" s="101"/>
      <c r="BN7" s="16"/>
      <c r="BO7" s="99"/>
      <c r="BP7" s="16"/>
      <c r="BQ7" s="16"/>
      <c r="BR7" s="99"/>
      <c r="BS7" s="27" t="s">
        <v>73</v>
      </c>
      <c r="BT7" s="99"/>
      <c r="BU7" s="27" t="s">
        <v>73</v>
      </c>
      <c r="BV7" s="16"/>
      <c r="BW7" s="98"/>
      <c r="BX7" s="27" t="s">
        <v>73</v>
      </c>
      <c r="BY7" s="99"/>
      <c r="BZ7" s="27" t="s">
        <v>73</v>
      </c>
      <c r="CA7" s="16"/>
      <c r="CB7" s="99"/>
      <c r="CC7" s="27" t="s">
        <v>73</v>
      </c>
      <c r="CD7" s="16"/>
      <c r="CE7" s="99"/>
      <c r="CF7" s="27" t="s">
        <v>73</v>
      </c>
      <c r="CG7" s="123"/>
      <c r="CH7" s="27" t="s">
        <v>74</v>
      </c>
      <c r="CI7" s="32" t="s">
        <v>334</v>
      </c>
      <c r="CJ7" s="99"/>
      <c r="CK7" s="30" t="s">
        <v>290</v>
      </c>
      <c r="CL7" s="99"/>
      <c r="CM7" s="32" t="s">
        <v>146</v>
      </c>
      <c r="CN7" s="16"/>
      <c r="CO7" s="97"/>
      <c r="CP7" s="30" t="s">
        <v>290</v>
      </c>
      <c r="CQ7" s="16"/>
      <c r="CR7" s="99"/>
      <c r="CS7" s="17"/>
      <c r="CT7" s="103"/>
      <c r="CU7" s="30" t="s">
        <v>290</v>
      </c>
      <c r="CV7" s="16"/>
      <c r="CW7" s="99"/>
      <c r="CX7" s="30" t="s">
        <v>290</v>
      </c>
      <c r="CY7" s="99"/>
      <c r="CZ7" s="32" t="s">
        <v>153</v>
      </c>
      <c r="DA7" s="16"/>
      <c r="DB7" s="98"/>
      <c r="DC7" s="30" t="s">
        <v>290</v>
      </c>
      <c r="DD7" s="16"/>
      <c r="DE7" s="98"/>
      <c r="DF7" s="30" t="s">
        <v>290</v>
      </c>
      <c r="DG7" s="98"/>
      <c r="DH7" s="30" t="s">
        <v>291</v>
      </c>
      <c r="DI7" s="16"/>
      <c r="DJ7" s="99"/>
      <c r="DK7" s="32" t="s">
        <v>36</v>
      </c>
      <c r="DL7" s="99"/>
      <c r="DM7" s="39" t="s">
        <v>366</v>
      </c>
      <c r="DN7" s="16"/>
      <c r="DO7" s="97"/>
      <c r="DP7" s="39" t="s">
        <v>367</v>
      </c>
      <c r="DQ7" s="16"/>
      <c r="DR7" s="120"/>
      <c r="DS7" s="39" t="s">
        <v>367</v>
      </c>
      <c r="DT7" s="97"/>
      <c r="DU7" s="39" t="s">
        <v>367</v>
      </c>
      <c r="DV7" s="16"/>
      <c r="DW7" s="99"/>
      <c r="DX7" s="39" t="s">
        <v>367</v>
      </c>
      <c r="DY7" s="116"/>
      <c r="DZ7" s="16"/>
      <c r="EA7" s="16"/>
      <c r="EB7" s="118"/>
      <c r="EC7" s="39" t="s">
        <v>132</v>
      </c>
      <c r="ED7" s="16"/>
      <c r="EE7" s="116"/>
      <c r="EF7" s="16"/>
      <c r="EG7" s="99"/>
      <c r="EH7" s="16"/>
      <c r="EI7" s="16"/>
      <c r="EJ7" s="121"/>
      <c r="EK7" s="16"/>
      <c r="EL7" s="99"/>
      <c r="EM7" s="15" t="s">
        <v>119</v>
      </c>
      <c r="EN7" s="16"/>
      <c r="EO7" s="97"/>
      <c r="EP7" s="97"/>
      <c r="EQ7" s="15" t="s">
        <v>119</v>
      </c>
      <c r="ER7" s="16"/>
      <c r="ES7" s="128"/>
      <c r="ET7" s="15" t="s">
        <v>119</v>
      </c>
      <c r="EU7" s="16"/>
      <c r="EV7" s="98"/>
      <c r="EW7" s="15" t="s">
        <v>119</v>
      </c>
      <c r="EX7" s="16"/>
      <c r="EY7" s="98"/>
      <c r="EZ7" s="15" t="s">
        <v>120</v>
      </c>
      <c r="FA7" s="16"/>
      <c r="FB7" s="98"/>
      <c r="FC7" s="15" t="s">
        <v>120</v>
      </c>
      <c r="FD7" s="16"/>
      <c r="FE7" s="16"/>
      <c r="FF7" s="99"/>
      <c r="FG7" s="15" t="s">
        <v>120</v>
      </c>
      <c r="FH7" s="16"/>
      <c r="FI7" s="120"/>
      <c r="FJ7" s="67" t="s">
        <v>442</v>
      </c>
      <c r="FK7" s="105"/>
      <c r="FL7" s="67" t="s">
        <v>442</v>
      </c>
      <c r="FM7" s="16"/>
      <c r="FN7" s="98"/>
      <c r="FO7" s="67" t="s">
        <v>442</v>
      </c>
      <c r="FP7" s="99"/>
      <c r="FQ7" s="67" t="s">
        <v>442</v>
      </c>
      <c r="FR7" s="16"/>
      <c r="FS7" s="99"/>
      <c r="FT7" s="67" t="s">
        <v>442</v>
      </c>
      <c r="FU7" s="16"/>
      <c r="FV7" s="120"/>
      <c r="FW7" s="16"/>
      <c r="FY7" s="16"/>
      <c r="FZ7" s="14"/>
      <c r="GA7" s="98"/>
      <c r="GB7" s="14"/>
      <c r="GC7" s="32" t="s">
        <v>162</v>
      </c>
      <c r="GD7" s="99"/>
      <c r="GE7" s="18"/>
      <c r="GF7" s="16"/>
      <c r="GG7" s="16"/>
      <c r="GH7" s="99"/>
      <c r="GI7" s="16"/>
      <c r="GJ7" s="16"/>
      <c r="GK7" s="97"/>
      <c r="GL7" s="34" t="s">
        <v>407</v>
      </c>
      <c r="GM7" s="16"/>
      <c r="GP7" s="34" t="s">
        <v>407</v>
      </c>
      <c r="GQ7" s="16"/>
      <c r="GR7" s="116"/>
      <c r="GS7" s="34" t="s">
        <v>407</v>
      </c>
      <c r="GT7" s="16"/>
      <c r="GU7" s="164"/>
      <c r="GV7" s="16"/>
      <c r="GW7" s="32" t="s">
        <v>175</v>
      </c>
      <c r="GX7" s="99"/>
      <c r="GY7" s="16"/>
      <c r="GZ7" s="16"/>
      <c r="HA7" s="97"/>
      <c r="HB7" s="34" t="s">
        <v>407</v>
      </c>
      <c r="HC7" s="32" t="s">
        <v>183</v>
      </c>
      <c r="HD7" s="99"/>
      <c r="HE7" s="34" t="s">
        <v>408</v>
      </c>
      <c r="HF7" s="16"/>
      <c r="HG7" s="135"/>
      <c r="HH7" s="34" t="s">
        <v>408</v>
      </c>
      <c r="HI7" s="16"/>
      <c r="HJ7" s="128"/>
      <c r="HK7" s="78" t="s">
        <v>520</v>
      </c>
      <c r="HL7" s="16"/>
      <c r="HM7" s="128"/>
      <c r="HN7" s="33" t="s">
        <v>32</v>
      </c>
      <c r="HP7" s="128"/>
    </row>
    <row r="8" spans="1:225" ht="72.75">
      <c r="A8" s="14">
        <f t="shared" si="8"/>
        <v>4</v>
      </c>
      <c r="B8" s="59" t="s">
        <v>5</v>
      </c>
      <c r="C8" s="61">
        <f t="shared" si="0"/>
        <v>13</v>
      </c>
      <c r="D8" s="57" t="s">
        <v>6</v>
      </c>
      <c r="E8" s="58">
        <f t="shared" si="1"/>
        <v>6</v>
      </c>
      <c r="F8" s="59" t="s">
        <v>7</v>
      </c>
      <c r="G8" s="60">
        <f t="shared" si="2"/>
        <v>7</v>
      </c>
      <c r="H8" s="57" t="s">
        <v>8</v>
      </c>
      <c r="I8" s="62">
        <f t="shared" si="3"/>
        <v>7</v>
      </c>
      <c r="J8" s="74" t="s">
        <v>9</v>
      </c>
      <c r="K8" s="75">
        <f t="shared" si="4"/>
        <v>6</v>
      </c>
      <c r="L8" s="63" t="s">
        <v>11</v>
      </c>
      <c r="M8" s="64">
        <f t="shared" si="5"/>
        <v>7</v>
      </c>
      <c r="N8" s="65" t="s">
        <v>12</v>
      </c>
      <c r="O8" s="66">
        <f t="shared" si="6"/>
        <v>1</v>
      </c>
      <c r="P8" s="65" t="s">
        <v>13</v>
      </c>
      <c r="Q8" s="66">
        <f t="shared" si="7"/>
        <v>14</v>
      </c>
      <c r="R8" s="7"/>
      <c r="S8" s="40">
        <f t="shared" si="9"/>
        <v>4</v>
      </c>
      <c r="T8" s="152"/>
      <c r="U8" s="41"/>
      <c r="V8" s="32" t="s">
        <v>159</v>
      </c>
      <c r="W8" s="99"/>
      <c r="X8" s="32" t="s">
        <v>34</v>
      </c>
      <c r="Y8" s="99"/>
      <c r="AA8" s="32" t="s">
        <v>344</v>
      </c>
      <c r="AB8" s="99"/>
      <c r="AC8" s="16"/>
      <c r="AD8" s="16"/>
      <c r="AE8" s="99"/>
      <c r="AF8" s="16"/>
      <c r="AG8" s="99"/>
      <c r="AH8" s="16"/>
      <c r="AI8" s="32" t="s">
        <v>167</v>
      </c>
      <c r="AJ8" s="99"/>
      <c r="AK8" s="32" t="s">
        <v>156</v>
      </c>
      <c r="AL8" s="99"/>
      <c r="AM8" s="32" t="s">
        <v>149</v>
      </c>
      <c r="AN8" s="32" t="s">
        <v>168</v>
      </c>
      <c r="AO8" s="99"/>
      <c r="AP8" s="36" t="s">
        <v>39</v>
      </c>
      <c r="AQ8" s="16"/>
      <c r="AR8" s="99"/>
      <c r="AS8" s="16"/>
      <c r="AT8" s="99"/>
      <c r="AU8" s="16"/>
      <c r="AV8" s="16"/>
      <c r="AW8" s="99"/>
      <c r="AX8" s="16"/>
      <c r="AY8" s="99"/>
      <c r="AZ8" s="27" t="s">
        <v>73</v>
      </c>
      <c r="BA8" s="16"/>
      <c r="BB8" s="98"/>
      <c r="BC8" s="27" t="s">
        <v>73</v>
      </c>
      <c r="BD8" s="16"/>
      <c r="BE8" s="99"/>
      <c r="BF8" s="27" t="s">
        <v>73</v>
      </c>
      <c r="BG8" s="99"/>
      <c r="BH8" s="27" t="s">
        <v>73</v>
      </c>
      <c r="BI8" s="32" t="s">
        <v>524</v>
      </c>
      <c r="BJ8" s="99"/>
      <c r="BK8" s="27" t="s">
        <v>73</v>
      </c>
      <c r="BL8" s="101"/>
      <c r="BM8" s="27" t="s">
        <v>73</v>
      </c>
      <c r="BN8" s="16"/>
      <c r="BO8" s="99"/>
      <c r="BP8" s="27" t="s">
        <v>74</v>
      </c>
      <c r="BQ8" s="16"/>
      <c r="BR8" s="99"/>
      <c r="BS8" s="30" t="s">
        <v>282</v>
      </c>
      <c r="BT8" s="99"/>
      <c r="BU8" s="30" t="s">
        <v>282</v>
      </c>
      <c r="BV8" s="16"/>
      <c r="BW8" s="98"/>
      <c r="BX8" s="30" t="s">
        <v>282</v>
      </c>
      <c r="BY8" s="99"/>
      <c r="BZ8" s="32" t="s">
        <v>146</v>
      </c>
      <c r="CB8" s="99"/>
      <c r="CC8" s="30" t="s">
        <v>282</v>
      </c>
      <c r="CD8" s="16"/>
      <c r="CE8" s="99"/>
      <c r="CF8" s="30" t="s">
        <v>282</v>
      </c>
      <c r="CG8" s="123"/>
      <c r="CH8" s="30" t="s">
        <v>282</v>
      </c>
      <c r="CI8" s="32" t="s">
        <v>334</v>
      </c>
      <c r="CJ8" s="99"/>
      <c r="CK8" s="30" t="s">
        <v>283</v>
      </c>
      <c r="CL8" s="99"/>
      <c r="CM8" s="32" t="s">
        <v>152</v>
      </c>
      <c r="CN8" s="16"/>
      <c r="CO8" s="97"/>
      <c r="CP8" s="39" t="s">
        <v>365</v>
      </c>
      <c r="CQ8" s="16"/>
      <c r="CR8" s="99"/>
      <c r="CS8" s="17"/>
      <c r="CT8" s="103"/>
      <c r="CU8" s="39" t="s">
        <v>364</v>
      </c>
      <c r="CV8" s="16"/>
      <c r="CW8" s="99"/>
      <c r="CX8" s="39" t="s">
        <v>364</v>
      </c>
      <c r="CY8" s="99"/>
      <c r="CZ8" s="39" t="s">
        <v>364</v>
      </c>
      <c r="DA8" s="16"/>
      <c r="DB8" s="98"/>
      <c r="DC8" s="39" t="s">
        <v>364</v>
      </c>
      <c r="DD8" s="16"/>
      <c r="DE8" s="98"/>
      <c r="DF8" s="15" t="s">
        <v>100</v>
      </c>
      <c r="DG8" s="98"/>
      <c r="DH8" s="15" t="s">
        <v>100</v>
      </c>
      <c r="DI8" s="16"/>
      <c r="DJ8" s="99"/>
      <c r="DK8" s="15" t="s">
        <v>100</v>
      </c>
      <c r="DL8" s="99"/>
      <c r="DM8" s="15" t="s">
        <v>100</v>
      </c>
      <c r="DN8" s="16"/>
      <c r="DO8" s="97"/>
      <c r="DQ8" s="16"/>
      <c r="DR8" s="120"/>
      <c r="DS8" s="15" t="s">
        <v>100</v>
      </c>
      <c r="DT8" s="97"/>
      <c r="DU8" s="78" t="s">
        <v>520</v>
      </c>
      <c r="DV8" s="16"/>
      <c r="DW8" s="99"/>
      <c r="DX8" s="16"/>
      <c r="DY8" s="116"/>
      <c r="DZ8" s="67" t="s">
        <v>443</v>
      </c>
      <c r="EA8" s="16"/>
      <c r="EB8" s="118"/>
      <c r="EC8" s="67" t="s">
        <v>443</v>
      </c>
      <c r="ED8" s="16"/>
      <c r="EE8" s="116"/>
      <c r="EF8" s="67" t="s">
        <v>443</v>
      </c>
      <c r="EG8" s="99"/>
      <c r="EH8" s="67" t="s">
        <v>443</v>
      </c>
      <c r="EI8" s="16"/>
      <c r="EJ8" s="121"/>
      <c r="EK8" s="67" t="s">
        <v>443</v>
      </c>
      <c r="EL8" s="99"/>
      <c r="EM8" s="16"/>
      <c r="EN8" s="16"/>
      <c r="EO8" s="97"/>
      <c r="EP8" s="97"/>
      <c r="EQ8" s="16"/>
      <c r="ER8" s="16"/>
      <c r="ES8" s="128"/>
      <c r="ET8" s="16"/>
      <c r="EU8" s="16"/>
      <c r="EV8" s="98"/>
      <c r="EW8" s="16"/>
      <c r="EX8" s="16"/>
      <c r="EY8" s="98"/>
      <c r="EZ8" s="16"/>
      <c r="FA8" s="16"/>
      <c r="FB8" s="98"/>
      <c r="FC8" s="16"/>
      <c r="FD8" s="16"/>
      <c r="FE8" s="16"/>
      <c r="FF8" s="99"/>
      <c r="FG8" s="34" t="s">
        <v>408</v>
      </c>
      <c r="FH8" s="16"/>
      <c r="FI8" s="120"/>
      <c r="FK8" s="105"/>
      <c r="FL8" s="16"/>
      <c r="FM8" s="16"/>
      <c r="FN8" s="98"/>
      <c r="FO8" s="16"/>
      <c r="FP8" s="99"/>
      <c r="FQ8" s="34" t="s">
        <v>408</v>
      </c>
      <c r="FR8" s="32" t="s">
        <v>173</v>
      </c>
      <c r="FS8" s="99"/>
      <c r="FT8" s="34" t="s">
        <v>407</v>
      </c>
      <c r="FU8" s="16"/>
      <c r="FV8" s="120"/>
      <c r="FW8" s="34" t="s">
        <v>407</v>
      </c>
      <c r="FY8" s="34" t="s">
        <v>407</v>
      </c>
      <c r="FZ8" s="14"/>
      <c r="GA8" s="98"/>
      <c r="GB8" s="34" t="s">
        <v>407</v>
      </c>
      <c r="GD8" s="99"/>
      <c r="GE8" s="18"/>
      <c r="GF8" s="16"/>
      <c r="GG8" s="16"/>
      <c r="GH8" s="99"/>
      <c r="GI8" s="16"/>
      <c r="GJ8" s="16"/>
      <c r="GK8" s="97"/>
      <c r="GL8" s="15" t="s">
        <v>120</v>
      </c>
      <c r="GM8" s="16"/>
      <c r="GP8" s="15" t="s">
        <v>119</v>
      </c>
      <c r="GQ8" s="16"/>
      <c r="GR8" s="116"/>
      <c r="GS8" s="15" t="s">
        <v>119</v>
      </c>
      <c r="GT8" s="16"/>
      <c r="GU8" s="164"/>
      <c r="GV8" s="15" t="s">
        <v>119</v>
      </c>
      <c r="GW8" s="32" t="s">
        <v>175</v>
      </c>
      <c r="GX8" s="99"/>
      <c r="GY8" s="15" t="s">
        <v>119</v>
      </c>
      <c r="GZ8" s="16"/>
      <c r="HA8" s="97"/>
      <c r="HB8" s="32" t="s">
        <v>179</v>
      </c>
      <c r="HC8" s="32" t="s">
        <v>161</v>
      </c>
      <c r="HD8" s="99"/>
      <c r="HE8" s="39" t="s">
        <v>131</v>
      </c>
      <c r="HF8" s="16"/>
      <c r="HG8" s="135"/>
      <c r="HH8" s="15" t="s">
        <v>120</v>
      </c>
      <c r="HI8" s="16"/>
      <c r="HJ8" s="128"/>
      <c r="HK8" s="15" t="s">
        <v>120</v>
      </c>
      <c r="HL8" s="16"/>
      <c r="HM8" s="128"/>
      <c r="HN8" s="33" t="s">
        <v>32</v>
      </c>
      <c r="HP8" s="128"/>
    </row>
    <row r="9" spans="1:225" ht="72.75">
      <c r="A9" s="14">
        <f t="shared" si="8"/>
        <v>5</v>
      </c>
      <c r="B9" s="59" t="s">
        <v>5</v>
      </c>
      <c r="C9" s="61">
        <f t="shared" si="0"/>
        <v>12</v>
      </c>
      <c r="D9" s="57" t="s">
        <v>6</v>
      </c>
      <c r="E9" s="58">
        <f t="shared" si="1"/>
        <v>6</v>
      </c>
      <c r="F9" s="59" t="s">
        <v>7</v>
      </c>
      <c r="G9" s="60">
        <f t="shared" si="2"/>
        <v>7</v>
      </c>
      <c r="H9" s="57" t="s">
        <v>8</v>
      </c>
      <c r="I9" s="62">
        <f t="shared" si="3"/>
        <v>7</v>
      </c>
      <c r="J9" s="74" t="s">
        <v>9</v>
      </c>
      <c r="K9" s="75">
        <f t="shared" si="4"/>
        <v>6</v>
      </c>
      <c r="L9" s="63" t="s">
        <v>11</v>
      </c>
      <c r="M9" s="64">
        <f t="shared" si="5"/>
        <v>7</v>
      </c>
      <c r="N9" s="65" t="s">
        <v>12</v>
      </c>
      <c r="O9" s="66">
        <f t="shared" si="6"/>
        <v>1</v>
      </c>
      <c r="P9" s="65" t="s">
        <v>13</v>
      </c>
      <c r="Q9" s="66">
        <f t="shared" si="7"/>
        <v>14</v>
      </c>
      <c r="R9" s="7"/>
      <c r="S9" s="40">
        <f t="shared" si="9"/>
        <v>5</v>
      </c>
      <c r="T9" s="152"/>
      <c r="U9" s="41"/>
      <c r="W9" s="99"/>
      <c r="X9" s="32" t="s">
        <v>157</v>
      </c>
      <c r="Y9" s="99"/>
      <c r="Z9" s="16"/>
      <c r="AA9" s="32" t="s">
        <v>344</v>
      </c>
      <c r="AB9" s="99"/>
      <c r="AC9" s="36" t="s">
        <v>39</v>
      </c>
      <c r="AD9" s="16"/>
      <c r="AE9" s="99"/>
      <c r="AF9" s="34" t="s">
        <v>408</v>
      </c>
      <c r="AG9" s="99"/>
      <c r="AH9" s="16"/>
      <c r="AI9" s="32" t="s">
        <v>158</v>
      </c>
      <c r="AJ9" s="99"/>
      <c r="AK9" s="32" t="s">
        <v>34</v>
      </c>
      <c r="AL9" s="99"/>
      <c r="AM9" s="41"/>
      <c r="AN9" s="32" t="s">
        <v>150</v>
      </c>
      <c r="AO9" s="99"/>
      <c r="AP9" s="30" t="s">
        <v>282</v>
      </c>
      <c r="AQ9" s="32" t="s">
        <v>524</v>
      </c>
      <c r="AR9" s="99"/>
      <c r="AS9" s="30" t="s">
        <v>282</v>
      </c>
      <c r="AT9" s="99"/>
      <c r="AU9" s="30" t="s">
        <v>282</v>
      </c>
      <c r="AV9" s="16"/>
      <c r="AW9" s="99"/>
      <c r="AX9" s="30" t="s">
        <v>282</v>
      </c>
      <c r="AY9" s="99"/>
      <c r="AZ9" s="30" t="s">
        <v>282</v>
      </c>
      <c r="BA9" s="16"/>
      <c r="BB9" s="98"/>
      <c r="BC9" s="30" t="s">
        <v>282</v>
      </c>
      <c r="BD9" s="16"/>
      <c r="BE9" s="99"/>
      <c r="BF9" s="30" t="s">
        <v>283</v>
      </c>
      <c r="BG9" s="99"/>
      <c r="BH9" s="16"/>
      <c r="BJ9" s="99"/>
      <c r="BK9" s="16"/>
      <c r="BL9" s="101"/>
      <c r="BM9" s="32" t="s">
        <v>152</v>
      </c>
      <c r="BN9" s="16"/>
      <c r="BO9" s="99"/>
      <c r="BP9" s="39" t="s">
        <v>365</v>
      </c>
      <c r="BQ9" s="16"/>
      <c r="BR9" s="99"/>
      <c r="BS9" s="39" t="s">
        <v>364</v>
      </c>
      <c r="BT9" s="99"/>
      <c r="BU9" s="39" t="s">
        <v>364</v>
      </c>
      <c r="BV9" s="16"/>
      <c r="BW9" s="98"/>
      <c r="BX9" s="39" t="s">
        <v>364</v>
      </c>
      <c r="BY9" s="99"/>
      <c r="BZ9" s="39" t="s">
        <v>364</v>
      </c>
      <c r="CA9" s="32" t="s">
        <v>168</v>
      </c>
      <c r="CB9" s="99"/>
      <c r="CC9" s="34" t="s">
        <v>408</v>
      </c>
      <c r="CD9" s="16"/>
      <c r="CE9" s="99"/>
      <c r="CF9" s="34" t="s">
        <v>407</v>
      </c>
      <c r="CG9" s="123"/>
      <c r="CH9" s="16"/>
      <c r="CI9" s="32" t="s">
        <v>332</v>
      </c>
      <c r="CJ9" s="99"/>
      <c r="CK9" s="16"/>
      <c r="CL9" s="99"/>
      <c r="CM9" s="16"/>
      <c r="CN9" s="32" t="s">
        <v>147</v>
      </c>
      <c r="CO9" s="97"/>
      <c r="CP9" s="34" t="s">
        <v>407</v>
      </c>
      <c r="CQ9" s="16"/>
      <c r="CR9" s="99"/>
      <c r="CS9" s="17"/>
      <c r="CT9" s="103"/>
      <c r="CU9" s="78" t="s">
        <v>520</v>
      </c>
      <c r="CV9" s="16"/>
      <c r="CW9" s="99"/>
      <c r="CX9" s="16"/>
      <c r="CY9" s="99"/>
      <c r="CZ9" s="34" t="s">
        <v>407</v>
      </c>
      <c r="DA9" s="16"/>
      <c r="DB9" s="98"/>
      <c r="DC9" s="34" t="s">
        <v>407</v>
      </c>
      <c r="DD9" s="16"/>
      <c r="DE9" s="98"/>
      <c r="DF9" s="27" t="s">
        <v>73</v>
      </c>
      <c r="DG9" s="98"/>
      <c r="DH9" s="27" t="s">
        <v>73</v>
      </c>
      <c r="DI9" s="32" t="s">
        <v>175</v>
      </c>
      <c r="DJ9" s="99"/>
      <c r="DK9" s="27" t="s">
        <v>73</v>
      </c>
      <c r="DL9" s="99"/>
      <c r="DM9" s="27" t="s">
        <v>73</v>
      </c>
      <c r="DN9" s="16"/>
      <c r="DO9" s="97"/>
      <c r="DP9" s="27" t="s">
        <v>73</v>
      </c>
      <c r="DQ9" s="16"/>
      <c r="DR9" s="120"/>
      <c r="DS9" s="27" t="s">
        <v>73</v>
      </c>
      <c r="DT9" s="97"/>
      <c r="DU9" s="27" t="s">
        <v>75</v>
      </c>
      <c r="DV9" s="16"/>
      <c r="DW9" s="99"/>
      <c r="DX9" s="16"/>
      <c r="DY9" s="116"/>
      <c r="DZ9" s="67" t="s">
        <v>444</v>
      </c>
      <c r="EA9" s="16"/>
      <c r="EB9" s="118"/>
      <c r="EC9" s="67" t="s">
        <v>444</v>
      </c>
      <c r="ED9" s="16"/>
      <c r="EE9" s="116"/>
      <c r="EF9" s="67" t="s">
        <v>444</v>
      </c>
      <c r="EG9" s="99"/>
      <c r="EH9" s="67" t="s">
        <v>444</v>
      </c>
      <c r="EI9" s="16"/>
      <c r="EJ9" s="121"/>
      <c r="EK9" s="67" t="s">
        <v>444</v>
      </c>
      <c r="EL9" s="99"/>
      <c r="EM9" s="15" t="s">
        <v>106</v>
      </c>
      <c r="EN9" s="16"/>
      <c r="EO9" s="97"/>
      <c r="EP9" s="97"/>
      <c r="EQ9" s="15" t="s">
        <v>106</v>
      </c>
      <c r="ER9" s="16"/>
      <c r="ES9" s="128"/>
      <c r="ET9" s="15" t="s">
        <v>106</v>
      </c>
      <c r="EU9" s="16"/>
      <c r="EV9" s="98"/>
      <c r="EW9" s="15" t="s">
        <v>106</v>
      </c>
      <c r="EX9" s="16"/>
      <c r="EY9" s="98"/>
      <c r="EZ9" s="15" t="s">
        <v>106</v>
      </c>
      <c r="FA9" s="16"/>
      <c r="FB9" s="98"/>
      <c r="FC9" s="16"/>
      <c r="FD9" s="32" t="s">
        <v>172</v>
      </c>
      <c r="FE9" s="16"/>
      <c r="FF9" s="99"/>
      <c r="FG9" s="16"/>
      <c r="FH9" s="16"/>
      <c r="FI9" s="120"/>
      <c r="FJ9" s="16"/>
      <c r="FK9" s="105"/>
      <c r="FL9" s="16"/>
      <c r="FM9" s="16"/>
      <c r="FN9" s="98"/>
      <c r="FO9" s="16"/>
      <c r="FP9" s="99"/>
      <c r="FQ9" s="15" t="s">
        <v>117</v>
      </c>
      <c r="FR9" s="16"/>
      <c r="FS9" s="99"/>
      <c r="FT9" s="15" t="s">
        <v>117</v>
      </c>
      <c r="FU9" s="16"/>
      <c r="FV9" s="120"/>
      <c r="FW9" s="15" t="s">
        <v>117</v>
      </c>
      <c r="FY9" s="15" t="s">
        <v>117</v>
      </c>
      <c r="FZ9" s="14"/>
      <c r="GA9" s="98"/>
      <c r="GB9" s="14"/>
      <c r="GC9" s="14"/>
      <c r="GD9" s="99"/>
      <c r="GE9" s="18"/>
      <c r="GF9" s="32" t="s">
        <v>160</v>
      </c>
      <c r="GG9" s="14"/>
      <c r="GH9" s="99"/>
      <c r="GI9" s="15" t="s">
        <v>118</v>
      </c>
      <c r="GJ9" s="16"/>
      <c r="GK9" s="97"/>
      <c r="GL9" s="15" t="s">
        <v>118</v>
      </c>
      <c r="GM9" s="16"/>
      <c r="GP9" s="39" t="s">
        <v>131</v>
      </c>
      <c r="GQ9" s="16"/>
      <c r="GR9" s="116"/>
      <c r="GS9" s="16"/>
      <c r="GT9" s="16"/>
      <c r="GU9" s="164"/>
      <c r="GV9" s="16"/>
      <c r="GW9" s="32" t="s">
        <v>166</v>
      </c>
      <c r="GX9" s="99"/>
      <c r="GY9" s="16"/>
      <c r="GZ9" s="16"/>
      <c r="HA9" s="97"/>
      <c r="HB9" s="32" t="s">
        <v>180</v>
      </c>
      <c r="HD9" s="99"/>
      <c r="HE9" s="16"/>
      <c r="HF9" s="16"/>
      <c r="HG9" s="135"/>
      <c r="HH9" s="16"/>
      <c r="HI9" s="16"/>
      <c r="HJ9" s="128"/>
      <c r="HK9" s="16"/>
      <c r="HL9" s="16"/>
      <c r="HM9" s="128"/>
      <c r="HN9" s="33" t="s">
        <v>32</v>
      </c>
      <c r="HP9" s="128"/>
    </row>
    <row r="10" spans="1:225" ht="72.75">
      <c r="A10" s="14">
        <f t="shared" si="8"/>
        <v>6</v>
      </c>
      <c r="B10" s="59" t="s">
        <v>5</v>
      </c>
      <c r="C10" s="61">
        <f t="shared" si="0"/>
        <v>13</v>
      </c>
      <c r="D10" s="57" t="s">
        <v>6</v>
      </c>
      <c r="E10" s="58">
        <f t="shared" si="1"/>
        <v>6</v>
      </c>
      <c r="F10" s="72" t="s">
        <v>7</v>
      </c>
      <c r="G10" s="73">
        <f t="shared" si="2"/>
        <v>7</v>
      </c>
      <c r="H10" s="57" t="s">
        <v>8</v>
      </c>
      <c r="I10" s="62">
        <f t="shared" si="3"/>
        <v>7</v>
      </c>
      <c r="J10" s="74" t="s">
        <v>9</v>
      </c>
      <c r="K10" s="75">
        <f t="shared" si="4"/>
        <v>6</v>
      </c>
      <c r="L10" s="63" t="s">
        <v>11</v>
      </c>
      <c r="M10" s="64">
        <f t="shared" si="5"/>
        <v>7</v>
      </c>
      <c r="N10" s="65" t="s">
        <v>12</v>
      </c>
      <c r="O10" s="66">
        <f t="shared" si="6"/>
        <v>1</v>
      </c>
      <c r="P10" s="65" t="s">
        <v>13</v>
      </c>
      <c r="Q10" s="66">
        <f t="shared" si="7"/>
        <v>14</v>
      </c>
      <c r="R10" s="7"/>
      <c r="S10" s="40">
        <f t="shared" si="9"/>
        <v>6</v>
      </c>
      <c r="T10" s="152"/>
      <c r="U10" s="45" t="s">
        <v>40</v>
      </c>
      <c r="W10" s="99"/>
      <c r="X10" s="15" t="s">
        <v>40</v>
      </c>
      <c r="Y10" s="99"/>
      <c r="Z10" s="15" t="s">
        <v>40</v>
      </c>
      <c r="AA10" s="32" t="s">
        <v>169</v>
      </c>
      <c r="AB10" s="99"/>
      <c r="AC10" s="36" t="s">
        <v>39</v>
      </c>
      <c r="AD10" s="16"/>
      <c r="AE10" s="99"/>
      <c r="AF10" s="15" t="s">
        <v>40</v>
      </c>
      <c r="AG10" s="99"/>
      <c r="AH10" s="15" t="s">
        <v>40</v>
      </c>
      <c r="AI10" s="32" t="s">
        <v>158</v>
      </c>
      <c r="AJ10" s="99"/>
      <c r="AK10" s="32" t="s">
        <v>34</v>
      </c>
      <c r="AL10" s="99"/>
      <c r="AM10" s="41"/>
      <c r="AN10" s="32" t="s">
        <v>150</v>
      </c>
      <c r="AO10" s="99"/>
      <c r="AP10" s="16"/>
      <c r="AQ10" s="32" t="s">
        <v>524</v>
      </c>
      <c r="AR10" s="99"/>
      <c r="AS10" s="16"/>
      <c r="AT10" s="99"/>
      <c r="AU10" s="16"/>
      <c r="AV10" s="16"/>
      <c r="AW10" s="99"/>
      <c r="AX10" s="32" t="s">
        <v>157</v>
      </c>
      <c r="AY10" s="99"/>
      <c r="AZ10" s="32" t="s">
        <v>335</v>
      </c>
      <c r="BA10" s="16"/>
      <c r="BB10" s="98"/>
      <c r="BC10" s="30" t="s">
        <v>284</v>
      </c>
      <c r="BD10" s="16"/>
      <c r="BE10" s="99"/>
      <c r="BF10" s="30" t="s">
        <v>284</v>
      </c>
      <c r="BG10" s="99"/>
      <c r="BH10" s="30" t="s">
        <v>284</v>
      </c>
      <c r="BJ10" s="99"/>
      <c r="BK10" s="30" t="s">
        <v>284</v>
      </c>
      <c r="BL10" s="101"/>
      <c r="BM10" s="32" t="s">
        <v>152</v>
      </c>
      <c r="BN10" s="16"/>
      <c r="BO10" s="99"/>
      <c r="BP10" s="30" t="s">
        <v>284</v>
      </c>
      <c r="BQ10" s="16"/>
      <c r="BR10" s="99"/>
      <c r="BS10" s="30" t="s">
        <v>285</v>
      </c>
      <c r="BT10" s="99"/>
      <c r="BU10" s="30" t="s">
        <v>284</v>
      </c>
      <c r="BV10" s="16"/>
      <c r="BW10" s="98"/>
      <c r="BX10" s="16"/>
      <c r="BY10" s="99"/>
      <c r="BZ10" s="67" t="s">
        <v>444</v>
      </c>
      <c r="CA10" s="16"/>
      <c r="CB10" s="99"/>
      <c r="CC10" s="67" t="s">
        <v>444</v>
      </c>
      <c r="CD10" s="16"/>
      <c r="CE10" s="99"/>
      <c r="CF10" s="67" t="s">
        <v>444</v>
      </c>
      <c r="CG10" s="123"/>
      <c r="CH10" s="67" t="s">
        <v>444</v>
      </c>
      <c r="CI10" s="32" t="s">
        <v>333</v>
      </c>
      <c r="CJ10" s="99"/>
      <c r="CK10" s="67" t="s">
        <v>444</v>
      </c>
      <c r="CL10" s="99"/>
      <c r="CM10" s="16"/>
      <c r="CN10" s="32" t="s">
        <v>147</v>
      </c>
      <c r="CO10" s="97"/>
      <c r="CP10" s="16"/>
      <c r="CQ10" s="16"/>
      <c r="CR10" s="99"/>
      <c r="CS10" s="17"/>
      <c r="CT10" s="103"/>
      <c r="CU10" s="16"/>
      <c r="CV10" s="16"/>
      <c r="CW10" s="99"/>
      <c r="CX10" s="16"/>
      <c r="CY10" s="99"/>
      <c r="CZ10" s="16"/>
      <c r="DA10" s="16"/>
      <c r="DB10" s="98"/>
      <c r="DC10" s="16"/>
      <c r="DD10" s="16"/>
      <c r="DE10" s="98"/>
      <c r="DF10" s="16"/>
      <c r="DG10" s="98"/>
      <c r="DH10" s="16"/>
      <c r="DI10" s="32" t="s">
        <v>175</v>
      </c>
      <c r="DJ10" s="99"/>
      <c r="DK10" s="16"/>
      <c r="DL10" s="99"/>
      <c r="DM10" s="16"/>
      <c r="DN10" s="16"/>
      <c r="DO10" s="97"/>
      <c r="DP10" s="16"/>
      <c r="DQ10" s="16"/>
      <c r="DR10" s="120"/>
      <c r="DS10" s="16"/>
      <c r="DT10" s="97"/>
      <c r="DV10" s="16"/>
      <c r="DW10" s="99"/>
      <c r="DX10" s="27" t="s">
        <v>73</v>
      </c>
      <c r="DY10" s="116"/>
      <c r="DZ10" s="27" t="s">
        <v>73</v>
      </c>
      <c r="EA10" s="16"/>
      <c r="EB10" s="118"/>
      <c r="EC10" s="27" t="s">
        <v>73</v>
      </c>
      <c r="ED10" s="16"/>
      <c r="EE10" s="116"/>
      <c r="EF10" s="27" t="s">
        <v>73</v>
      </c>
      <c r="EG10" s="99"/>
      <c r="EH10" s="27" t="s">
        <v>73</v>
      </c>
      <c r="EI10" s="16"/>
      <c r="EJ10" s="121"/>
      <c r="EK10" s="27" t="s">
        <v>73</v>
      </c>
      <c r="EL10" s="99"/>
      <c r="EM10" s="27" t="s">
        <v>74</v>
      </c>
      <c r="EN10" s="16"/>
      <c r="EO10" s="97"/>
      <c r="EP10" s="97"/>
      <c r="EQ10" s="16"/>
      <c r="ER10" s="16"/>
      <c r="ES10" s="128"/>
      <c r="ET10" s="16"/>
      <c r="EU10" s="16"/>
      <c r="EV10" s="98"/>
      <c r="EW10" s="15" t="s">
        <v>117</v>
      </c>
      <c r="EX10" s="16"/>
      <c r="EY10" s="98"/>
      <c r="EZ10" s="15" t="s">
        <v>117</v>
      </c>
      <c r="FA10" s="16"/>
      <c r="FB10" s="98"/>
      <c r="FC10" s="15" t="s">
        <v>117</v>
      </c>
      <c r="FD10" s="32" t="s">
        <v>172</v>
      </c>
      <c r="FE10" s="16"/>
      <c r="FF10" s="99"/>
      <c r="FG10" s="15" t="s">
        <v>117</v>
      </c>
      <c r="FH10" s="16"/>
      <c r="FI10" s="120"/>
      <c r="FJ10" s="15" t="s">
        <v>118</v>
      </c>
      <c r="FK10" s="105"/>
      <c r="FL10" s="15" t="s">
        <v>118</v>
      </c>
      <c r="FM10" s="16"/>
      <c r="FN10" s="98"/>
      <c r="FO10" s="15" t="s">
        <v>118</v>
      </c>
      <c r="FP10" s="99"/>
      <c r="FQ10" s="34" t="s">
        <v>409</v>
      </c>
      <c r="FR10" s="16"/>
      <c r="FS10" s="99"/>
      <c r="FT10" s="39" t="s">
        <v>131</v>
      </c>
      <c r="FU10" s="16"/>
      <c r="FV10" s="120"/>
      <c r="FW10" s="34" t="s">
        <v>409</v>
      </c>
      <c r="FY10" s="34" t="s">
        <v>409</v>
      </c>
      <c r="FZ10" s="14"/>
      <c r="GA10" s="98"/>
      <c r="GB10" s="34" t="s">
        <v>409</v>
      </c>
      <c r="GC10" s="14"/>
      <c r="GD10" s="99"/>
      <c r="GE10" s="18"/>
      <c r="GF10" s="32" t="s">
        <v>160</v>
      </c>
      <c r="GG10" s="14"/>
      <c r="GH10" s="99"/>
      <c r="GI10" s="39" t="s">
        <v>362</v>
      </c>
      <c r="GJ10" s="16"/>
      <c r="GK10" s="97"/>
      <c r="GL10" s="39" t="s">
        <v>364</v>
      </c>
      <c r="GM10" s="16"/>
      <c r="GP10" s="34" t="s">
        <v>410</v>
      </c>
      <c r="GQ10" s="16"/>
      <c r="GR10" s="116"/>
      <c r="GS10" s="39" t="s">
        <v>364</v>
      </c>
      <c r="GT10" s="16"/>
      <c r="GU10" s="164"/>
      <c r="GV10" s="39" t="s">
        <v>364</v>
      </c>
      <c r="GW10" s="32" t="s">
        <v>166</v>
      </c>
      <c r="GX10" s="99"/>
      <c r="GY10" s="39" t="s">
        <v>364</v>
      </c>
      <c r="GZ10" s="16"/>
      <c r="HA10" s="97"/>
      <c r="HB10" s="34" t="s">
        <v>410</v>
      </c>
      <c r="HC10" s="32" t="s">
        <v>183</v>
      </c>
      <c r="HD10" s="99"/>
      <c r="HE10" s="16"/>
      <c r="HF10" s="16"/>
      <c r="HG10" s="135"/>
      <c r="HH10" s="16"/>
      <c r="HI10" s="16"/>
      <c r="HJ10" s="128"/>
      <c r="HK10" s="78" t="s">
        <v>520</v>
      </c>
      <c r="HL10" s="16"/>
      <c r="HM10" s="128"/>
      <c r="HN10" s="33" t="s">
        <v>32</v>
      </c>
      <c r="HP10" s="128"/>
    </row>
    <row r="11" spans="1:225" ht="72.75">
      <c r="A11" s="14">
        <f t="shared" si="8"/>
        <v>7</v>
      </c>
      <c r="B11" s="59" t="s">
        <v>5</v>
      </c>
      <c r="C11" s="61">
        <f t="shared" si="0"/>
        <v>13</v>
      </c>
      <c r="D11" s="57" t="s">
        <v>6</v>
      </c>
      <c r="E11" s="58">
        <f t="shared" si="1"/>
        <v>6</v>
      </c>
      <c r="F11" s="59" t="s">
        <v>7</v>
      </c>
      <c r="G11" s="60">
        <f t="shared" si="2"/>
        <v>7</v>
      </c>
      <c r="H11" s="57" t="s">
        <v>8</v>
      </c>
      <c r="I11" s="62">
        <f t="shared" si="3"/>
        <v>7</v>
      </c>
      <c r="J11" s="65" t="s">
        <v>9</v>
      </c>
      <c r="K11" s="66">
        <f t="shared" si="4"/>
        <v>6</v>
      </c>
      <c r="L11" s="63" t="s">
        <v>11</v>
      </c>
      <c r="M11" s="64">
        <f t="shared" si="5"/>
        <v>7</v>
      </c>
      <c r="N11" s="65" t="s">
        <v>12</v>
      </c>
      <c r="O11" s="66">
        <f t="shared" si="6"/>
        <v>1</v>
      </c>
      <c r="P11" s="65" t="s">
        <v>13</v>
      </c>
      <c r="Q11" s="66">
        <f t="shared" si="7"/>
        <v>14</v>
      </c>
      <c r="R11" s="7"/>
      <c r="S11" s="40">
        <f t="shared" si="9"/>
        <v>7</v>
      </c>
      <c r="T11" s="152"/>
      <c r="U11" s="34" t="s">
        <v>411</v>
      </c>
      <c r="W11" s="99"/>
      <c r="X11" s="34" t="s">
        <v>411</v>
      </c>
      <c r="Y11" s="99"/>
      <c r="Z11" s="34" t="s">
        <v>411</v>
      </c>
      <c r="AA11" s="32" t="s">
        <v>145</v>
      </c>
      <c r="AB11" s="99"/>
      <c r="AC11" s="16"/>
      <c r="AD11" s="16"/>
      <c r="AE11" s="99"/>
      <c r="AF11" s="16"/>
      <c r="AG11" s="99"/>
      <c r="AH11" s="34" t="s">
        <v>411</v>
      </c>
      <c r="AI11" s="32" t="s">
        <v>159</v>
      </c>
      <c r="AJ11" s="99"/>
      <c r="AK11" s="34" t="s">
        <v>412</v>
      </c>
      <c r="AL11" s="99"/>
      <c r="AM11" s="34" t="s">
        <v>412</v>
      </c>
      <c r="AO11" s="99"/>
      <c r="AP11" s="16"/>
      <c r="AQ11" s="16"/>
      <c r="AR11" s="99"/>
      <c r="AS11" s="16"/>
      <c r="AT11" s="99"/>
      <c r="AU11" s="16"/>
      <c r="AV11" s="16"/>
      <c r="AW11" s="99"/>
      <c r="AX11" s="32" t="s">
        <v>157</v>
      </c>
      <c r="AY11" s="99"/>
      <c r="AZ11" s="30" t="s">
        <v>288</v>
      </c>
      <c r="BB11" s="98"/>
      <c r="BC11" s="30" t="s">
        <v>288</v>
      </c>
      <c r="BD11" s="16"/>
      <c r="BE11" s="99"/>
      <c r="BF11" s="30" t="s">
        <v>288</v>
      </c>
      <c r="BG11" s="99"/>
      <c r="BH11" s="30" t="s">
        <v>288</v>
      </c>
      <c r="BI11" s="32" t="s">
        <v>332</v>
      </c>
      <c r="BJ11" s="99"/>
      <c r="BK11" s="30" t="s">
        <v>288</v>
      </c>
      <c r="BL11" s="101"/>
      <c r="BM11" s="32" t="s">
        <v>149</v>
      </c>
      <c r="BN11" s="16"/>
      <c r="BO11" s="99"/>
      <c r="BP11" s="36" t="s">
        <v>39</v>
      </c>
      <c r="BQ11" s="16"/>
      <c r="BR11" s="99"/>
      <c r="BS11" s="30" t="s">
        <v>288</v>
      </c>
      <c r="BT11" s="99"/>
      <c r="BU11" s="30" t="s">
        <v>289</v>
      </c>
      <c r="BV11" s="16"/>
      <c r="BW11" s="98"/>
      <c r="BX11" s="32" t="s">
        <v>35</v>
      </c>
      <c r="BY11" s="99"/>
      <c r="BZ11" s="16"/>
      <c r="CA11" s="16"/>
      <c r="CB11" s="99"/>
      <c r="CC11" s="16"/>
      <c r="CD11" s="16"/>
      <c r="CE11" s="99"/>
      <c r="CG11" s="123"/>
      <c r="CH11" s="78" t="s">
        <v>520</v>
      </c>
      <c r="CI11" s="16"/>
      <c r="CJ11" s="99"/>
      <c r="CK11" s="39" t="s">
        <v>130</v>
      </c>
      <c r="CL11" s="99"/>
      <c r="CM11" s="16"/>
      <c r="CN11" s="32" t="s">
        <v>168</v>
      </c>
      <c r="CO11" s="97"/>
      <c r="CP11" s="16"/>
      <c r="CQ11" s="16"/>
      <c r="CR11" s="99"/>
      <c r="CS11" s="17"/>
      <c r="CT11" s="103"/>
      <c r="CU11" s="16"/>
      <c r="CV11" s="16"/>
      <c r="CW11" s="99"/>
      <c r="CX11" s="16"/>
      <c r="CY11" s="99"/>
      <c r="CZ11" s="32" t="s">
        <v>154</v>
      </c>
      <c r="DA11" s="16"/>
      <c r="DB11" s="98"/>
      <c r="DC11" s="16"/>
      <c r="DD11" s="16"/>
      <c r="DE11" s="98"/>
      <c r="DF11" s="16"/>
      <c r="DG11" s="98"/>
      <c r="DH11" s="16"/>
      <c r="DI11" s="32" t="s">
        <v>174</v>
      </c>
      <c r="DJ11" s="99"/>
      <c r="DK11" s="15" t="s">
        <v>115</v>
      </c>
      <c r="DL11" s="99"/>
      <c r="DM11" s="15" t="s">
        <v>115</v>
      </c>
      <c r="DN11" s="16"/>
      <c r="DO11" s="97"/>
      <c r="DP11" s="15" t="s">
        <v>115</v>
      </c>
      <c r="DQ11" s="16"/>
      <c r="DR11" s="120"/>
      <c r="DS11" s="15" t="s">
        <v>115</v>
      </c>
      <c r="DT11" s="97"/>
      <c r="DU11" s="15" t="s">
        <v>113</v>
      </c>
      <c r="DV11" s="16"/>
      <c r="DW11" s="99"/>
      <c r="DX11" s="15" t="s">
        <v>113</v>
      </c>
      <c r="DY11" s="116"/>
      <c r="DZ11" s="15" t="s">
        <v>113</v>
      </c>
      <c r="EA11" s="16"/>
      <c r="EB11" s="118"/>
      <c r="EC11" s="15" t="s">
        <v>40</v>
      </c>
      <c r="ED11" s="16"/>
      <c r="EE11" s="116"/>
      <c r="EF11" s="15" t="s">
        <v>40</v>
      </c>
      <c r="EG11" s="99"/>
      <c r="EH11" s="15" t="s">
        <v>40</v>
      </c>
      <c r="EI11" s="16"/>
      <c r="EJ11" s="121"/>
      <c r="EK11" s="15" t="s">
        <v>40</v>
      </c>
      <c r="EL11" s="99"/>
      <c r="EM11" s="15" t="s">
        <v>40</v>
      </c>
      <c r="EN11" s="16"/>
      <c r="EO11" s="97"/>
      <c r="EP11" s="97"/>
      <c r="EQ11" s="27" t="s">
        <v>73</v>
      </c>
      <c r="ER11" s="16"/>
      <c r="ES11" s="128"/>
      <c r="ET11" s="27" t="s">
        <v>73</v>
      </c>
      <c r="EU11" s="16"/>
      <c r="EV11" s="98"/>
      <c r="EW11" s="27" t="s">
        <v>73</v>
      </c>
      <c r="EX11" s="16"/>
      <c r="EY11" s="98"/>
      <c r="EZ11" s="27" t="s">
        <v>73</v>
      </c>
      <c r="FA11" s="16"/>
      <c r="FB11" s="98"/>
      <c r="FC11" s="27" t="s">
        <v>73</v>
      </c>
      <c r="FD11" s="16"/>
      <c r="FE11" s="16"/>
      <c r="FF11" s="99"/>
      <c r="FG11" s="27" t="s">
        <v>73</v>
      </c>
      <c r="FH11" s="16"/>
      <c r="FI11" s="120"/>
      <c r="FJ11" s="27" t="s">
        <v>74</v>
      </c>
      <c r="FK11" s="105"/>
      <c r="FL11" s="16"/>
      <c r="FM11" s="16"/>
      <c r="FN11" s="98"/>
      <c r="FO11" s="16"/>
      <c r="FP11" s="99"/>
      <c r="FQ11" s="39" t="s">
        <v>362</v>
      </c>
      <c r="FR11" s="32" t="s">
        <v>173</v>
      </c>
      <c r="FS11" s="99"/>
      <c r="FT11" s="39" t="s">
        <v>363</v>
      </c>
      <c r="FU11" s="16"/>
      <c r="FV11" s="120"/>
      <c r="FW11" s="39" t="s">
        <v>363</v>
      </c>
      <c r="FY11" s="39" t="s">
        <v>363</v>
      </c>
      <c r="FZ11" s="14"/>
      <c r="GA11" s="98"/>
      <c r="GB11" s="39" t="s">
        <v>363</v>
      </c>
      <c r="GC11" s="32" t="s">
        <v>524</v>
      </c>
      <c r="GD11" s="99"/>
      <c r="GE11" s="18"/>
      <c r="GF11" s="14"/>
      <c r="GG11" s="32" t="s">
        <v>161</v>
      </c>
      <c r="GH11" s="99"/>
      <c r="GI11" s="16"/>
      <c r="GJ11" s="16"/>
      <c r="GK11" s="97"/>
      <c r="GL11" s="32" t="s">
        <v>335</v>
      </c>
      <c r="GM11" s="16"/>
      <c r="GP11" s="16"/>
      <c r="GQ11" s="16"/>
      <c r="GR11" s="116"/>
      <c r="GS11" s="67" t="s">
        <v>721</v>
      </c>
      <c r="GT11" s="16"/>
      <c r="GU11" s="164"/>
      <c r="GV11" s="67" t="s">
        <v>721</v>
      </c>
      <c r="GW11" s="32" t="s">
        <v>167</v>
      </c>
      <c r="GX11" s="99"/>
      <c r="GY11" s="67" t="s">
        <v>721</v>
      </c>
      <c r="GZ11" s="16"/>
      <c r="HA11" s="97"/>
      <c r="HB11" s="67" t="s">
        <v>721</v>
      </c>
      <c r="HC11" s="16"/>
      <c r="HD11" s="99"/>
      <c r="HF11" s="16"/>
      <c r="HG11" s="135"/>
      <c r="HH11" s="32" t="s">
        <v>177</v>
      </c>
      <c r="HI11" s="16"/>
      <c r="HJ11" s="128"/>
      <c r="HK11" s="67" t="s">
        <v>721</v>
      </c>
      <c r="HL11" s="16"/>
      <c r="HM11" s="128"/>
      <c r="HN11" s="33" t="s">
        <v>32</v>
      </c>
      <c r="HP11" s="128"/>
    </row>
    <row r="12" spans="1:225" ht="72" customHeight="1" thickBot="1">
      <c r="A12" s="14">
        <f t="shared" si="8"/>
        <v>8</v>
      </c>
      <c r="B12" s="59" t="s">
        <v>5</v>
      </c>
      <c r="C12" s="61">
        <f t="shared" si="0"/>
        <v>13</v>
      </c>
      <c r="D12" s="57" t="s">
        <v>6</v>
      </c>
      <c r="E12" s="58">
        <f t="shared" si="1"/>
        <v>6</v>
      </c>
      <c r="F12" s="59" t="s">
        <v>7</v>
      </c>
      <c r="G12" s="60">
        <f t="shared" si="2"/>
        <v>7</v>
      </c>
      <c r="H12" s="57" t="s">
        <v>8</v>
      </c>
      <c r="I12" s="62">
        <f t="shared" si="3"/>
        <v>7</v>
      </c>
      <c r="J12" s="65" t="s">
        <v>9</v>
      </c>
      <c r="K12" s="66">
        <f t="shared" si="4"/>
        <v>6</v>
      </c>
      <c r="L12" s="63" t="s">
        <v>11</v>
      </c>
      <c r="M12" s="64">
        <f t="shared" si="5"/>
        <v>7</v>
      </c>
      <c r="N12" s="65" t="s">
        <v>12</v>
      </c>
      <c r="O12" s="66">
        <f t="shared" si="6"/>
        <v>1</v>
      </c>
      <c r="P12" s="65" t="s">
        <v>13</v>
      </c>
      <c r="Q12" s="66">
        <f t="shared" si="7"/>
        <v>14</v>
      </c>
      <c r="R12" s="7"/>
      <c r="S12" s="40">
        <f t="shared" si="9"/>
        <v>8</v>
      </c>
      <c r="T12" s="153"/>
      <c r="U12" s="41"/>
      <c r="W12" s="99"/>
      <c r="X12" s="32" t="s">
        <v>35</v>
      </c>
      <c r="Y12" s="99"/>
      <c r="Z12" s="16"/>
      <c r="AA12" s="32" t="s">
        <v>145</v>
      </c>
      <c r="AB12" s="99"/>
      <c r="AC12" s="16"/>
      <c r="AD12" s="16"/>
      <c r="AE12" s="99"/>
      <c r="AF12" s="16"/>
      <c r="AG12" s="99"/>
      <c r="AH12" s="16"/>
      <c r="AI12" s="32" t="s">
        <v>159</v>
      </c>
      <c r="AJ12" s="99"/>
      <c r="AK12" s="32" t="s">
        <v>156</v>
      </c>
      <c r="AL12" s="99"/>
      <c r="AN12" s="32" t="s">
        <v>169</v>
      </c>
      <c r="AO12" s="99"/>
      <c r="AP12" s="16"/>
      <c r="AQ12" s="16"/>
      <c r="AR12" s="99"/>
      <c r="AS12" s="16"/>
      <c r="AT12" s="99"/>
      <c r="AU12" s="34" t="s">
        <v>411</v>
      </c>
      <c r="AV12" s="16"/>
      <c r="AW12" s="99"/>
      <c r="AX12" s="34" t="s">
        <v>411</v>
      </c>
      <c r="AY12" s="99"/>
      <c r="AZ12" s="34" t="s">
        <v>411</v>
      </c>
      <c r="BA12" s="16"/>
      <c r="BB12" s="98"/>
      <c r="BC12" s="16"/>
      <c r="BD12" s="16"/>
      <c r="BE12" s="99"/>
      <c r="BF12" s="16"/>
      <c r="BG12" s="99"/>
      <c r="BH12" s="34" t="s">
        <v>411</v>
      </c>
      <c r="BI12" s="32" t="s">
        <v>332</v>
      </c>
      <c r="BJ12" s="99"/>
      <c r="BK12" s="34" t="s">
        <v>412</v>
      </c>
      <c r="BL12" s="102"/>
      <c r="BM12" s="34" t="s">
        <v>412</v>
      </c>
      <c r="BN12" s="32" t="s">
        <v>151</v>
      </c>
      <c r="BO12" s="99"/>
      <c r="BP12" s="36" t="s">
        <v>39</v>
      </c>
      <c r="BQ12" s="16"/>
      <c r="BR12" s="99"/>
      <c r="BS12" s="16"/>
      <c r="BT12" s="99"/>
      <c r="BU12" s="16"/>
      <c r="BV12" s="16"/>
      <c r="BW12" s="98"/>
      <c r="BX12" s="30" t="s">
        <v>288</v>
      </c>
      <c r="BY12" s="99"/>
      <c r="BZ12" s="30" t="s">
        <v>288</v>
      </c>
      <c r="CA12" s="16"/>
      <c r="CB12" s="99"/>
      <c r="CC12" s="30" t="s">
        <v>288</v>
      </c>
      <c r="CD12" s="16"/>
      <c r="CE12" s="99"/>
      <c r="CF12" s="30" t="s">
        <v>288</v>
      </c>
      <c r="CG12" s="123"/>
      <c r="CH12" s="30" t="s">
        <v>288</v>
      </c>
      <c r="CI12" s="16"/>
      <c r="CJ12" s="99"/>
      <c r="CK12" s="30" t="s">
        <v>288</v>
      </c>
      <c r="CL12" s="99"/>
      <c r="CM12" s="30" t="s">
        <v>289</v>
      </c>
      <c r="CN12" s="16"/>
      <c r="CO12" s="97"/>
      <c r="CP12" s="16"/>
      <c r="CQ12" s="16"/>
      <c r="CR12" s="99"/>
      <c r="CS12" s="17"/>
      <c r="CT12" s="103"/>
      <c r="CU12" s="16"/>
      <c r="CV12" s="16"/>
      <c r="CW12" s="99"/>
      <c r="CX12" s="16"/>
      <c r="CY12" s="99"/>
      <c r="CZ12" s="32" t="s">
        <v>154</v>
      </c>
      <c r="DA12" s="16"/>
      <c r="DB12" s="98"/>
      <c r="DC12" s="78" t="s">
        <v>522</v>
      </c>
      <c r="DD12" s="16"/>
      <c r="DE12" s="98"/>
      <c r="DF12" s="16"/>
      <c r="DG12" s="98"/>
      <c r="DH12" s="16"/>
      <c r="DI12" s="32" t="s">
        <v>174</v>
      </c>
      <c r="DJ12" s="99"/>
      <c r="DL12" s="99"/>
      <c r="DN12" s="16"/>
      <c r="DO12" s="97"/>
      <c r="DP12" s="67" t="s">
        <v>743</v>
      </c>
      <c r="DQ12" s="16"/>
      <c r="DR12" s="120"/>
      <c r="DS12" s="67" t="s">
        <v>743</v>
      </c>
      <c r="DT12" s="97"/>
      <c r="DU12" s="67" t="s">
        <v>743</v>
      </c>
      <c r="DV12" s="16"/>
      <c r="DW12" s="99"/>
      <c r="DX12" s="67" t="s">
        <v>743</v>
      </c>
      <c r="DY12" s="116"/>
      <c r="DZ12" s="67" t="s">
        <v>743</v>
      </c>
      <c r="EA12" s="16"/>
      <c r="EB12" s="119"/>
      <c r="EC12" s="15" t="s">
        <v>115</v>
      </c>
      <c r="ED12" s="16"/>
      <c r="EE12" s="116"/>
      <c r="EF12" s="15" t="s">
        <v>115</v>
      </c>
      <c r="EG12" s="99"/>
      <c r="EH12" s="15" t="s">
        <v>115</v>
      </c>
      <c r="EI12" s="16"/>
      <c r="EJ12" s="122"/>
      <c r="EK12" s="15" t="s">
        <v>115</v>
      </c>
      <c r="EL12" s="99"/>
      <c r="EM12" s="15" t="s">
        <v>113</v>
      </c>
      <c r="EN12" s="16"/>
      <c r="EO12" s="97"/>
      <c r="EP12" s="97"/>
      <c r="EQ12" s="15" t="s">
        <v>113</v>
      </c>
      <c r="ER12" s="16"/>
      <c r="ES12" s="128"/>
      <c r="ET12" s="15" t="s">
        <v>113</v>
      </c>
      <c r="EU12" s="16"/>
      <c r="EV12" s="98"/>
      <c r="EW12" s="39" t="s">
        <v>362</v>
      </c>
      <c r="EX12" s="16"/>
      <c r="EY12" s="98"/>
      <c r="EZ12" s="39" t="s">
        <v>363</v>
      </c>
      <c r="FA12" s="16"/>
      <c r="FB12" s="98"/>
      <c r="FC12" s="39" t="s">
        <v>363</v>
      </c>
      <c r="FD12" s="16"/>
      <c r="FE12" s="16"/>
      <c r="FF12" s="99"/>
      <c r="FG12" s="39" t="s">
        <v>363</v>
      </c>
      <c r="FH12" s="16"/>
      <c r="FI12" s="120"/>
      <c r="FJ12" s="39" t="s">
        <v>363</v>
      </c>
      <c r="FK12" s="106"/>
      <c r="FL12" s="27" t="s">
        <v>73</v>
      </c>
      <c r="FM12" s="16"/>
      <c r="FN12" s="98"/>
      <c r="FO12" s="27" t="s">
        <v>73</v>
      </c>
      <c r="FP12" s="99"/>
      <c r="FQ12" s="27" t="s">
        <v>73</v>
      </c>
      <c r="FR12" s="32" t="s">
        <v>173</v>
      </c>
      <c r="FS12" s="99"/>
      <c r="FT12" s="27" t="s">
        <v>76</v>
      </c>
      <c r="FU12" s="16"/>
      <c r="FV12" s="120"/>
      <c r="FW12" s="27" t="s">
        <v>77</v>
      </c>
      <c r="FY12" s="27" t="s">
        <v>77</v>
      </c>
      <c r="FZ12" s="14"/>
      <c r="GA12" s="98"/>
      <c r="GB12" s="27" t="s">
        <v>77</v>
      </c>
      <c r="GC12" s="32" t="s">
        <v>524</v>
      </c>
      <c r="GD12" s="99"/>
      <c r="GE12" s="18"/>
      <c r="GF12" s="14"/>
      <c r="GG12" s="32" t="s">
        <v>161</v>
      </c>
      <c r="GH12" s="99"/>
      <c r="GI12" s="39" t="s">
        <v>130</v>
      </c>
      <c r="GJ12" s="16"/>
      <c r="GK12" s="97"/>
      <c r="GL12" s="32" t="s">
        <v>335</v>
      </c>
      <c r="GM12" s="16"/>
      <c r="GP12" s="15" t="s">
        <v>40</v>
      </c>
      <c r="GQ12" s="16"/>
      <c r="GR12" s="116"/>
      <c r="GS12" s="15" t="s">
        <v>40</v>
      </c>
      <c r="GT12" s="16"/>
      <c r="GU12" s="165"/>
      <c r="GV12" s="15" t="s">
        <v>40</v>
      </c>
      <c r="GW12" s="32" t="s">
        <v>167</v>
      </c>
      <c r="GX12" s="99"/>
      <c r="GY12" s="15" t="s">
        <v>40</v>
      </c>
      <c r="GZ12" s="16"/>
      <c r="HA12" s="97"/>
      <c r="HB12" s="15" t="s">
        <v>40</v>
      </c>
      <c r="HC12" s="32" t="s">
        <v>183</v>
      </c>
      <c r="HD12" s="99"/>
      <c r="HE12" s="16"/>
      <c r="HF12" s="16"/>
      <c r="HG12" s="136"/>
      <c r="HH12" s="16"/>
      <c r="HI12" s="16"/>
      <c r="HJ12" s="128"/>
      <c r="HK12" s="16"/>
      <c r="HL12" s="16"/>
      <c r="HM12" s="128"/>
      <c r="HN12" s="33" t="s">
        <v>32</v>
      </c>
      <c r="HP12" s="128"/>
    </row>
    <row r="13" spans="1:225" ht="72.75" customHeight="1">
      <c r="A13" s="14">
        <f t="shared" si="8"/>
        <v>9</v>
      </c>
      <c r="B13" s="59" t="s">
        <v>5</v>
      </c>
      <c r="C13" s="61">
        <f t="shared" si="0"/>
        <v>13</v>
      </c>
      <c r="D13" s="57" t="s">
        <v>6</v>
      </c>
      <c r="E13" s="58">
        <f t="shared" si="1"/>
        <v>6</v>
      </c>
      <c r="F13" s="59" t="s">
        <v>7</v>
      </c>
      <c r="G13" s="60">
        <f t="shared" si="2"/>
        <v>7</v>
      </c>
      <c r="H13" s="57" t="s">
        <v>8</v>
      </c>
      <c r="I13" s="62">
        <f t="shared" si="3"/>
        <v>7</v>
      </c>
      <c r="J13" s="65" t="s">
        <v>9</v>
      </c>
      <c r="K13" s="66">
        <f t="shared" si="4"/>
        <v>6</v>
      </c>
      <c r="L13" s="63" t="s">
        <v>11</v>
      </c>
      <c r="M13" s="64">
        <f t="shared" si="5"/>
        <v>7</v>
      </c>
      <c r="N13" s="65" t="s">
        <v>12</v>
      </c>
      <c r="O13" s="66">
        <f t="shared" si="6"/>
        <v>1</v>
      </c>
      <c r="P13" s="65" t="s">
        <v>13</v>
      </c>
      <c r="Q13" s="66">
        <f t="shared" si="7"/>
        <v>14</v>
      </c>
      <c r="R13" s="7"/>
      <c r="S13" s="40">
        <f t="shared" si="9"/>
        <v>9</v>
      </c>
      <c r="T13" s="151" t="s">
        <v>22</v>
      </c>
      <c r="U13" s="46" t="s">
        <v>77</v>
      </c>
      <c r="V13" s="16"/>
      <c r="W13" s="99"/>
      <c r="X13" s="27" t="s">
        <v>77</v>
      </c>
      <c r="Y13" s="99"/>
      <c r="Z13" s="27" t="s">
        <v>77</v>
      </c>
      <c r="AA13" s="32" t="s">
        <v>172</v>
      </c>
      <c r="AB13" s="99"/>
      <c r="AC13" s="27" t="s">
        <v>77</v>
      </c>
      <c r="AD13" s="16"/>
      <c r="AE13" s="99"/>
      <c r="AF13" s="27" t="s">
        <v>77</v>
      </c>
      <c r="AG13" s="99"/>
      <c r="AH13" s="27" t="s">
        <v>77</v>
      </c>
      <c r="AJ13" s="98" t="s">
        <v>460</v>
      </c>
      <c r="AK13" s="32" t="s">
        <v>35</v>
      </c>
      <c r="AL13" s="99"/>
      <c r="AM13" s="27" t="s">
        <v>78</v>
      </c>
      <c r="AN13" s="32" t="s">
        <v>169</v>
      </c>
      <c r="AO13" s="99"/>
      <c r="AP13" s="16"/>
      <c r="AQ13" s="16"/>
      <c r="AR13" s="99"/>
      <c r="AS13" s="16"/>
      <c r="AT13" s="99"/>
      <c r="AU13" s="16"/>
      <c r="AV13" s="16"/>
      <c r="AW13" s="124" t="s">
        <v>548</v>
      </c>
      <c r="AX13" s="32" t="s">
        <v>156</v>
      </c>
      <c r="AY13" s="99"/>
      <c r="BA13" s="32" t="s">
        <v>344</v>
      </c>
      <c r="BB13" s="99"/>
      <c r="BC13" s="30" t="s">
        <v>286</v>
      </c>
      <c r="BD13" s="16"/>
      <c r="BE13" s="99"/>
      <c r="BF13" s="30" t="s">
        <v>286</v>
      </c>
      <c r="BG13" s="99"/>
      <c r="BH13" s="30" t="s">
        <v>286</v>
      </c>
      <c r="BI13" s="16"/>
      <c r="BJ13" s="99"/>
      <c r="BK13" s="30" t="s">
        <v>286</v>
      </c>
      <c r="BL13" s="99"/>
      <c r="BM13" s="32" t="s">
        <v>153</v>
      </c>
      <c r="BN13" s="32" t="s">
        <v>145</v>
      </c>
      <c r="BO13" s="99"/>
      <c r="BP13" s="30" t="s">
        <v>286</v>
      </c>
      <c r="BQ13" s="16"/>
      <c r="BR13" s="99"/>
      <c r="BS13" s="30" t="s">
        <v>286</v>
      </c>
      <c r="BT13" s="99"/>
      <c r="BU13" s="30" t="s">
        <v>287</v>
      </c>
      <c r="BV13" s="32" t="s">
        <v>158</v>
      </c>
      <c r="BW13" s="99"/>
      <c r="BX13" s="16"/>
      <c r="BY13" s="99"/>
      <c r="BZ13" s="15" t="s">
        <v>55</v>
      </c>
      <c r="CA13" s="16"/>
      <c r="CB13" s="89" t="s">
        <v>541</v>
      </c>
      <c r="CC13" s="36" t="s">
        <v>39</v>
      </c>
      <c r="CD13" s="16"/>
      <c r="CE13" s="99"/>
      <c r="CF13" s="15" t="s">
        <v>55</v>
      </c>
      <c r="CG13" s="99"/>
      <c r="CH13" s="15" t="s">
        <v>55</v>
      </c>
      <c r="CI13" s="32" t="s">
        <v>167</v>
      </c>
      <c r="CJ13" s="99"/>
      <c r="CK13" s="15" t="s">
        <v>55</v>
      </c>
      <c r="CL13" s="99"/>
      <c r="CM13" s="15" t="s">
        <v>56</v>
      </c>
      <c r="CN13" s="16"/>
      <c r="CO13" s="98" t="s">
        <v>561</v>
      </c>
      <c r="CP13" s="15" t="s">
        <v>56</v>
      </c>
      <c r="CQ13" s="16"/>
      <c r="CR13" s="99"/>
      <c r="CS13" s="17"/>
      <c r="CT13" s="103"/>
      <c r="CU13" s="15" t="s">
        <v>56</v>
      </c>
      <c r="CV13" s="32" t="s">
        <v>332</v>
      </c>
      <c r="CW13" s="99"/>
      <c r="CX13" s="39" t="s">
        <v>130</v>
      </c>
      <c r="CY13" s="99"/>
      <c r="CZ13" s="32" t="s">
        <v>149</v>
      </c>
      <c r="DA13" s="16"/>
      <c r="DB13" s="98" t="s">
        <v>542</v>
      </c>
      <c r="DC13" s="39" t="s">
        <v>361</v>
      </c>
      <c r="DD13" s="16"/>
      <c r="DE13" s="99"/>
      <c r="DF13" s="39" t="s">
        <v>360</v>
      </c>
      <c r="DG13" s="123" t="s">
        <v>705</v>
      </c>
      <c r="DH13" s="39" t="s">
        <v>360</v>
      </c>
      <c r="DI13" s="16"/>
      <c r="DJ13" s="99"/>
      <c r="DK13" s="34" t="s">
        <v>411</v>
      </c>
      <c r="DL13" s="99"/>
      <c r="DM13" s="34" t="s">
        <v>411</v>
      </c>
      <c r="DN13" s="16"/>
      <c r="DO13" s="97" t="s">
        <v>572</v>
      </c>
      <c r="DP13" s="39" t="s">
        <v>360</v>
      </c>
      <c r="DQ13" s="16"/>
      <c r="DR13" s="120" t="s">
        <v>574</v>
      </c>
      <c r="DS13" s="39" t="s">
        <v>360</v>
      </c>
      <c r="DT13" s="99"/>
      <c r="DU13" s="34" t="s">
        <v>411</v>
      </c>
      <c r="DV13" s="16"/>
      <c r="DW13" s="124" t="s">
        <v>579</v>
      </c>
      <c r="DX13" s="34" t="s">
        <v>411</v>
      </c>
      <c r="DY13" s="98" t="s">
        <v>582</v>
      </c>
      <c r="DZ13" s="34" t="s">
        <v>412</v>
      </c>
      <c r="EA13" s="16"/>
      <c r="EB13" s="97" t="s">
        <v>586</v>
      </c>
      <c r="EC13" s="16"/>
      <c r="ED13" s="16"/>
      <c r="EE13" s="99"/>
      <c r="EF13" s="16"/>
      <c r="EG13" s="97" t="s">
        <v>591</v>
      </c>
      <c r="EH13" s="34" t="s">
        <v>412</v>
      </c>
      <c r="EI13" s="32" t="s">
        <v>524</v>
      </c>
      <c r="EJ13" s="99"/>
      <c r="EK13" s="16"/>
      <c r="EL13" s="98" t="s">
        <v>595</v>
      </c>
      <c r="EM13" s="16"/>
      <c r="EN13" s="16"/>
      <c r="EO13" s="97" t="s">
        <v>600</v>
      </c>
      <c r="EP13" s="132"/>
      <c r="EQ13" s="16"/>
      <c r="ER13" s="16"/>
      <c r="ES13" s="97" t="s">
        <v>609</v>
      </c>
      <c r="ET13" s="16"/>
      <c r="EU13" s="16"/>
      <c r="EW13" s="16"/>
      <c r="EX13" s="16"/>
      <c r="EY13" s="128" t="s">
        <v>614</v>
      </c>
      <c r="EZ13" s="16"/>
      <c r="FA13" s="16"/>
      <c r="FB13" s="116" t="s">
        <v>618</v>
      </c>
      <c r="FC13" s="16"/>
      <c r="FD13" s="16"/>
      <c r="FE13" s="16"/>
      <c r="FF13" s="97" t="s">
        <v>572</v>
      </c>
      <c r="FG13" s="16"/>
      <c r="FH13" s="16"/>
      <c r="FI13" s="98" t="s">
        <v>627</v>
      </c>
      <c r="FJ13" s="16"/>
      <c r="FL13" s="78" t="s">
        <v>520</v>
      </c>
      <c r="FM13" s="16"/>
      <c r="FN13" s="99"/>
      <c r="FO13" s="16"/>
      <c r="FP13" s="97" t="s">
        <v>634</v>
      </c>
      <c r="FQ13" s="67" t="s">
        <v>721</v>
      </c>
      <c r="FR13" s="16"/>
      <c r="FS13" s="97" t="s">
        <v>638</v>
      </c>
      <c r="FT13" s="16"/>
      <c r="FU13" s="16"/>
      <c r="FV13" s="116" t="s">
        <v>645</v>
      </c>
      <c r="FW13" s="67" t="s">
        <v>721</v>
      </c>
      <c r="FX13" s="123" t="s">
        <v>731</v>
      </c>
      <c r="FY13" s="67" t="s">
        <v>721</v>
      </c>
      <c r="FZ13" s="32" t="s">
        <v>174</v>
      </c>
      <c r="GA13" s="99"/>
      <c r="GC13" s="14"/>
      <c r="GD13" s="120" t="s">
        <v>651</v>
      </c>
      <c r="GE13" s="18"/>
      <c r="GF13" s="67" t="s">
        <v>721</v>
      </c>
      <c r="GG13" s="16"/>
      <c r="GH13" s="98" t="s">
        <v>654</v>
      </c>
      <c r="GI13" s="32" t="s">
        <v>160</v>
      </c>
      <c r="GJ13" s="14"/>
      <c r="GK13" s="99"/>
      <c r="GL13" s="67" t="s">
        <v>721</v>
      </c>
      <c r="GM13" s="16"/>
      <c r="GN13" s="99"/>
      <c r="GO13" s="14"/>
      <c r="GQ13" s="16"/>
      <c r="GR13" s="120" t="s">
        <v>667</v>
      </c>
      <c r="GT13" s="16"/>
      <c r="GU13" s="98" t="s">
        <v>669</v>
      </c>
      <c r="GV13" s="15" t="s">
        <v>99</v>
      </c>
      <c r="GW13" s="16"/>
      <c r="GX13" s="99"/>
      <c r="GY13" s="15" t="s">
        <v>99</v>
      </c>
      <c r="GZ13" s="16"/>
      <c r="HA13" s="116" t="s">
        <v>676</v>
      </c>
      <c r="HB13" s="15" t="s">
        <v>99</v>
      </c>
      <c r="HC13" s="32" t="s">
        <v>182</v>
      </c>
      <c r="HD13" s="99"/>
      <c r="HE13" s="15" t="s">
        <v>99</v>
      </c>
      <c r="HF13" s="16"/>
      <c r="HG13" s="117" t="s">
        <v>681</v>
      </c>
      <c r="HH13" s="15" t="s">
        <v>99</v>
      </c>
      <c r="HI13" s="16"/>
      <c r="HJ13" s="128" t="s">
        <v>686</v>
      </c>
      <c r="HK13" s="33" t="s">
        <v>32</v>
      </c>
      <c r="HM13" s="98" t="s">
        <v>690</v>
      </c>
      <c r="HN13" s="16"/>
      <c r="HO13" s="16"/>
      <c r="HP13" s="128" t="s">
        <v>692</v>
      </c>
    </row>
    <row r="14" spans="1:225" ht="72.75">
      <c r="A14" s="14">
        <f t="shared" si="8"/>
        <v>10</v>
      </c>
      <c r="B14" s="59" t="s">
        <v>5</v>
      </c>
      <c r="C14" s="61">
        <f t="shared" si="0"/>
        <v>13</v>
      </c>
      <c r="D14" s="57" t="s">
        <v>6</v>
      </c>
      <c r="E14" s="58">
        <f t="shared" si="1"/>
        <v>6</v>
      </c>
      <c r="F14" s="59" t="s">
        <v>7</v>
      </c>
      <c r="G14" s="60">
        <f t="shared" si="2"/>
        <v>7</v>
      </c>
      <c r="H14" s="57" t="s">
        <v>8</v>
      </c>
      <c r="I14" s="62">
        <f t="shared" si="3"/>
        <v>7</v>
      </c>
      <c r="J14" s="65" t="s">
        <v>9</v>
      </c>
      <c r="K14" s="66">
        <f t="shared" si="4"/>
        <v>6</v>
      </c>
      <c r="L14" s="63" t="s">
        <v>11</v>
      </c>
      <c r="M14" s="64">
        <f t="shared" si="5"/>
        <v>7</v>
      </c>
      <c r="N14" s="65" t="s">
        <v>12</v>
      </c>
      <c r="O14" s="66">
        <f t="shared" si="6"/>
        <v>1</v>
      </c>
      <c r="P14" s="65" t="s">
        <v>13</v>
      </c>
      <c r="Q14" s="66">
        <f t="shared" si="7"/>
        <v>14</v>
      </c>
      <c r="R14" s="7"/>
      <c r="S14" s="40">
        <f t="shared" si="9"/>
        <v>10</v>
      </c>
      <c r="T14" s="152"/>
      <c r="U14" s="41"/>
      <c r="V14" s="16"/>
      <c r="W14" s="99"/>
      <c r="X14" s="32" t="s">
        <v>157</v>
      </c>
      <c r="Y14" s="99"/>
      <c r="Z14" s="32" t="s">
        <v>149</v>
      </c>
      <c r="AA14" s="32" t="s">
        <v>172</v>
      </c>
      <c r="AB14" s="99"/>
      <c r="AC14" s="32" t="s">
        <v>335</v>
      </c>
      <c r="AD14" s="16"/>
      <c r="AE14" s="99"/>
      <c r="AF14" s="30" t="s">
        <v>286</v>
      </c>
      <c r="AG14" s="99"/>
      <c r="AH14" s="30" t="s">
        <v>286</v>
      </c>
      <c r="AJ14" s="98"/>
      <c r="AK14" s="32" t="s">
        <v>35</v>
      </c>
      <c r="AL14" s="99"/>
      <c r="AM14" s="32" t="s">
        <v>152</v>
      </c>
      <c r="AN14" s="16"/>
      <c r="AO14" s="99"/>
      <c r="AP14" s="30" t="s">
        <v>286</v>
      </c>
      <c r="AQ14" s="16"/>
      <c r="AR14" s="99"/>
      <c r="AS14" s="30" t="s">
        <v>286</v>
      </c>
      <c r="AT14" s="99"/>
      <c r="AU14" s="30" t="s">
        <v>286</v>
      </c>
      <c r="AV14" s="16"/>
      <c r="AW14" s="124"/>
      <c r="AX14" s="30" t="s">
        <v>286</v>
      </c>
      <c r="AY14" s="99"/>
      <c r="AZ14" s="30" t="s">
        <v>287</v>
      </c>
      <c r="BA14" s="32" t="s">
        <v>168</v>
      </c>
      <c r="BB14" s="99"/>
      <c r="BD14" s="16"/>
      <c r="BE14" s="99"/>
      <c r="BG14" s="99"/>
      <c r="BH14" s="39" t="s">
        <v>337</v>
      </c>
      <c r="BI14" s="16"/>
      <c r="BJ14" s="99"/>
      <c r="BK14" s="39" t="s">
        <v>355</v>
      </c>
      <c r="BL14" s="99"/>
      <c r="BM14" s="39" t="s">
        <v>355</v>
      </c>
      <c r="BN14" s="32" t="s">
        <v>145</v>
      </c>
      <c r="BO14" s="99"/>
      <c r="BP14" s="39" t="s">
        <v>355</v>
      </c>
      <c r="BQ14" s="16"/>
      <c r="BR14" s="99"/>
      <c r="BS14" s="39" t="s">
        <v>355</v>
      </c>
      <c r="BT14" s="99"/>
      <c r="BU14" s="34" t="s">
        <v>411</v>
      </c>
      <c r="BV14" s="32" t="s">
        <v>158</v>
      </c>
      <c r="BW14" s="99"/>
      <c r="BX14" s="34" t="s">
        <v>411</v>
      </c>
      <c r="BY14" s="99"/>
      <c r="BZ14" s="34" t="s">
        <v>411</v>
      </c>
      <c r="CA14" s="16"/>
      <c r="CB14" s="90"/>
      <c r="CC14" s="36" t="s">
        <v>39</v>
      </c>
      <c r="CD14" s="16"/>
      <c r="CE14" s="99"/>
      <c r="CF14" s="67" t="s">
        <v>721</v>
      </c>
      <c r="CG14" s="99"/>
      <c r="CH14" s="34" t="s">
        <v>411</v>
      </c>
      <c r="CI14" s="32" t="s">
        <v>167</v>
      </c>
      <c r="CJ14" s="99"/>
      <c r="CK14" s="67" t="s">
        <v>721</v>
      </c>
      <c r="CL14" s="99"/>
      <c r="CM14" s="34" t="s">
        <v>414</v>
      </c>
      <c r="CN14" s="16"/>
      <c r="CO14" s="98"/>
      <c r="CP14" s="16"/>
      <c r="CQ14" s="16"/>
      <c r="CR14" s="99"/>
      <c r="CS14" s="17"/>
      <c r="CT14" s="103"/>
      <c r="CU14" s="67" t="s">
        <v>721</v>
      </c>
      <c r="CV14" s="32" t="s">
        <v>332</v>
      </c>
      <c r="CW14" s="99"/>
      <c r="CX14" s="16"/>
      <c r="CY14" s="99"/>
      <c r="CZ14" s="16"/>
      <c r="DA14" s="16"/>
      <c r="DB14" s="98"/>
      <c r="DC14" s="16"/>
      <c r="DD14" s="16"/>
      <c r="DE14" s="99"/>
      <c r="DF14" s="34" t="s">
        <v>414</v>
      </c>
      <c r="DG14" s="123"/>
      <c r="DH14" s="15" t="s">
        <v>55</v>
      </c>
      <c r="DI14" s="16"/>
      <c r="DJ14" s="99"/>
      <c r="DK14" s="15" t="s">
        <v>55</v>
      </c>
      <c r="DL14" s="99"/>
      <c r="DM14" s="15" t="s">
        <v>55</v>
      </c>
      <c r="DN14" s="16"/>
      <c r="DO14" s="97"/>
      <c r="DP14" s="15" t="s">
        <v>55</v>
      </c>
      <c r="DQ14" s="16"/>
      <c r="DR14" s="120"/>
      <c r="DS14" s="15" t="s">
        <v>56</v>
      </c>
      <c r="DT14" s="99"/>
      <c r="DU14" s="15" t="s">
        <v>56</v>
      </c>
      <c r="DV14" s="16"/>
      <c r="DW14" s="124"/>
      <c r="DX14" s="15" t="s">
        <v>56</v>
      </c>
      <c r="DY14" s="98"/>
      <c r="DZ14" s="15" t="s">
        <v>47</v>
      </c>
      <c r="EA14" s="16"/>
      <c r="EB14" s="97"/>
      <c r="EC14" s="15" t="s">
        <v>47</v>
      </c>
      <c r="ED14" s="16"/>
      <c r="EE14" s="99"/>
      <c r="EF14" s="15" t="s">
        <v>47</v>
      </c>
      <c r="EG14" s="97"/>
      <c r="EH14" s="15" t="s">
        <v>47</v>
      </c>
      <c r="EI14" s="32" t="s">
        <v>524</v>
      </c>
      <c r="EJ14" s="99"/>
      <c r="EK14" s="15" t="s">
        <v>47</v>
      </c>
      <c r="EL14" s="98"/>
      <c r="EM14" s="16"/>
      <c r="EN14" s="16"/>
      <c r="EO14" s="97"/>
      <c r="EP14" s="133"/>
      <c r="EQ14" s="16"/>
      <c r="ER14" s="16"/>
      <c r="ES14" s="97"/>
      <c r="ET14" s="16"/>
      <c r="EU14" s="16"/>
      <c r="EW14" s="78" t="s">
        <v>520</v>
      </c>
      <c r="EX14" s="16"/>
      <c r="EY14" s="128"/>
      <c r="EZ14" s="39" t="s">
        <v>130</v>
      </c>
      <c r="FA14" s="16"/>
      <c r="FB14" s="116"/>
      <c r="FC14" s="16"/>
      <c r="FD14" s="16"/>
      <c r="FE14" s="16"/>
      <c r="FF14" s="97"/>
      <c r="FG14" s="16"/>
      <c r="FH14" s="16"/>
      <c r="FI14" s="98"/>
      <c r="FJ14" s="16"/>
      <c r="FL14" s="67" t="s">
        <v>721</v>
      </c>
      <c r="FM14" s="16"/>
      <c r="FN14" s="99"/>
      <c r="FO14" s="67" t="s">
        <v>721</v>
      </c>
      <c r="FP14" s="97"/>
      <c r="FR14" s="16"/>
      <c r="FS14" s="97"/>
      <c r="FU14" s="16"/>
      <c r="FV14" s="116"/>
      <c r="FX14" s="123"/>
      <c r="FZ14" s="32" t="s">
        <v>174</v>
      </c>
      <c r="GA14" s="99"/>
      <c r="GB14" s="16"/>
      <c r="GC14" s="14"/>
      <c r="GD14" s="120"/>
      <c r="GE14" s="18"/>
      <c r="GF14" s="27" t="s">
        <v>77</v>
      </c>
      <c r="GG14" s="16"/>
      <c r="GH14" s="98"/>
      <c r="GI14" s="32" t="s">
        <v>160</v>
      </c>
      <c r="GJ14" s="14"/>
      <c r="GK14" s="99"/>
      <c r="GL14" s="27" t="s">
        <v>77</v>
      </c>
      <c r="GM14" s="16"/>
      <c r="GN14" s="99"/>
      <c r="GO14" s="14"/>
      <c r="GP14" s="27" t="s">
        <v>77</v>
      </c>
      <c r="GQ14" s="16"/>
      <c r="GR14" s="120"/>
      <c r="GS14" s="27" t="s">
        <v>77</v>
      </c>
      <c r="GT14" s="16"/>
      <c r="GU14" s="98"/>
      <c r="GV14" s="27" t="s">
        <v>77</v>
      </c>
      <c r="GW14" s="16"/>
      <c r="GX14" s="99"/>
      <c r="GY14" s="27" t="s">
        <v>77</v>
      </c>
      <c r="GZ14" s="16"/>
      <c r="HA14" s="116"/>
      <c r="HB14" s="27" t="s">
        <v>78</v>
      </c>
      <c r="HC14" s="32" t="s">
        <v>182</v>
      </c>
      <c r="HD14" s="99"/>
      <c r="HE14" s="16"/>
      <c r="HF14" s="16"/>
      <c r="HG14" s="137"/>
      <c r="HH14" s="16"/>
      <c r="HI14" s="16"/>
      <c r="HJ14" s="128"/>
      <c r="HK14" s="33" t="s">
        <v>32</v>
      </c>
      <c r="HM14" s="98"/>
      <c r="HN14" s="16"/>
      <c r="HO14" s="16"/>
      <c r="HP14" s="128"/>
    </row>
    <row r="15" spans="1:225" ht="72.75">
      <c r="A15" s="14">
        <f t="shared" si="8"/>
        <v>11</v>
      </c>
      <c r="B15" s="59" t="s">
        <v>5</v>
      </c>
      <c r="C15" s="61">
        <f t="shared" si="0"/>
        <v>13</v>
      </c>
      <c r="D15" s="57" t="s">
        <v>6</v>
      </c>
      <c r="E15" s="58">
        <f t="shared" si="1"/>
        <v>6</v>
      </c>
      <c r="F15" s="59" t="s">
        <v>7</v>
      </c>
      <c r="G15" s="60">
        <f t="shared" si="2"/>
        <v>7</v>
      </c>
      <c r="H15" s="57" t="s">
        <v>8</v>
      </c>
      <c r="I15" s="62">
        <f t="shared" si="3"/>
        <v>7</v>
      </c>
      <c r="J15" s="65" t="s">
        <v>9</v>
      </c>
      <c r="K15" s="66">
        <f t="shared" si="4"/>
        <v>6</v>
      </c>
      <c r="L15" s="63" t="s">
        <v>11</v>
      </c>
      <c r="M15" s="64">
        <f t="shared" si="5"/>
        <v>7</v>
      </c>
      <c r="N15" s="65" t="s">
        <v>12</v>
      </c>
      <c r="O15" s="66">
        <f t="shared" si="6"/>
        <v>1</v>
      </c>
      <c r="P15" s="65" t="s">
        <v>13</v>
      </c>
      <c r="Q15" s="66">
        <f t="shared" si="7"/>
        <v>14</v>
      </c>
      <c r="R15" s="7"/>
      <c r="S15" s="40">
        <f t="shared" si="9"/>
        <v>11</v>
      </c>
      <c r="T15" s="152"/>
      <c r="U15" s="41"/>
      <c r="V15" s="16"/>
      <c r="W15" s="99"/>
      <c r="X15" s="32" t="s">
        <v>36</v>
      </c>
      <c r="Y15" s="99"/>
      <c r="Z15" s="32" t="s">
        <v>149</v>
      </c>
      <c r="AA15" s="16"/>
      <c r="AB15" s="99"/>
      <c r="AC15" s="32" t="s">
        <v>335</v>
      </c>
      <c r="AD15" s="16"/>
      <c r="AE15" s="99"/>
      <c r="AF15" s="16"/>
      <c r="AG15" s="99"/>
      <c r="AH15" s="16"/>
      <c r="AJ15" s="98"/>
      <c r="AK15" s="32" t="s">
        <v>157</v>
      </c>
      <c r="AL15" s="99"/>
      <c r="AM15" s="32" t="s">
        <v>153</v>
      </c>
      <c r="AN15" s="32" t="s">
        <v>172</v>
      </c>
      <c r="AO15" s="99"/>
      <c r="AP15" s="27" t="s">
        <v>77</v>
      </c>
      <c r="AQ15" s="16"/>
      <c r="AR15" s="99"/>
      <c r="AS15" s="27" t="s">
        <v>77</v>
      </c>
      <c r="AT15" s="99"/>
      <c r="AU15" s="27" t="s">
        <v>77</v>
      </c>
      <c r="AV15" s="16"/>
      <c r="AW15" s="124"/>
      <c r="AX15" s="27" t="s">
        <v>77</v>
      </c>
      <c r="AY15" s="99"/>
      <c r="AZ15" s="27" t="s">
        <v>77</v>
      </c>
      <c r="BA15" s="32" t="s">
        <v>168</v>
      </c>
      <c r="BB15" s="99"/>
      <c r="BC15" s="27" t="s">
        <v>77</v>
      </c>
      <c r="BD15" s="16"/>
      <c r="BE15" s="99"/>
      <c r="BF15" s="27" t="s">
        <v>78</v>
      </c>
      <c r="BG15" s="99"/>
      <c r="BH15" s="30" t="s">
        <v>737</v>
      </c>
      <c r="BI15" s="16"/>
      <c r="BJ15" s="99"/>
      <c r="BK15" s="30" t="s">
        <v>737</v>
      </c>
      <c r="BL15" s="99"/>
      <c r="BM15" s="30" t="s">
        <v>737</v>
      </c>
      <c r="BN15" s="16"/>
      <c r="BO15" s="99"/>
      <c r="BP15" s="30" t="s">
        <v>737</v>
      </c>
      <c r="BQ15" s="16"/>
      <c r="BR15" s="99"/>
      <c r="BS15" s="30" t="s">
        <v>737</v>
      </c>
      <c r="BT15" s="99"/>
      <c r="BU15" s="30" t="s">
        <v>737</v>
      </c>
      <c r="BV15" s="32" t="s">
        <v>159</v>
      </c>
      <c r="BW15" s="99"/>
      <c r="BX15" s="30" t="s">
        <v>738</v>
      </c>
      <c r="BY15" s="99"/>
      <c r="BZ15" s="32" t="s">
        <v>146</v>
      </c>
      <c r="CA15" s="16"/>
      <c r="CB15" s="90"/>
      <c r="CC15" s="34" t="s">
        <v>415</v>
      </c>
      <c r="CD15" s="16"/>
      <c r="CE15" s="99"/>
      <c r="CF15" s="34" t="s">
        <v>415</v>
      </c>
      <c r="CG15" s="99"/>
      <c r="CH15" s="34" t="s">
        <v>415</v>
      </c>
      <c r="CI15" s="32" t="s">
        <v>166</v>
      </c>
      <c r="CJ15" s="99"/>
      <c r="CK15" s="34" t="s">
        <v>415</v>
      </c>
      <c r="CL15" s="99"/>
      <c r="CM15" s="34" t="s">
        <v>417</v>
      </c>
      <c r="CN15" s="16"/>
      <c r="CO15" s="98"/>
      <c r="CP15" s="36" t="s">
        <v>39</v>
      </c>
      <c r="CQ15" s="16"/>
      <c r="CR15" s="99"/>
      <c r="CS15" s="17"/>
      <c r="CT15" s="103"/>
      <c r="CU15" s="34" t="s">
        <v>417</v>
      </c>
      <c r="CV15" s="32" t="s">
        <v>333</v>
      </c>
      <c r="CW15" s="99"/>
      <c r="CX15" s="67" t="s">
        <v>721</v>
      </c>
      <c r="CY15" s="99"/>
      <c r="CZ15" s="67" t="s">
        <v>721</v>
      </c>
      <c r="DA15" s="16"/>
      <c r="DB15" s="98"/>
      <c r="DD15" s="16"/>
      <c r="DE15" s="99"/>
      <c r="DF15" s="67" t="s">
        <v>721</v>
      </c>
      <c r="DG15" s="123"/>
      <c r="DH15" s="67" t="s">
        <v>721</v>
      </c>
      <c r="DI15" s="16"/>
      <c r="DJ15" s="99"/>
      <c r="DK15" s="67" t="s">
        <v>721</v>
      </c>
      <c r="DL15" s="99"/>
      <c r="DM15" s="15" t="s">
        <v>205</v>
      </c>
      <c r="DN15" s="16"/>
      <c r="DO15" s="97"/>
      <c r="DP15" s="15" t="s">
        <v>205</v>
      </c>
      <c r="DQ15" s="16"/>
      <c r="DR15" s="120"/>
      <c r="DS15" s="15" t="s">
        <v>205</v>
      </c>
      <c r="DT15" s="99"/>
      <c r="DU15" s="15" t="s">
        <v>205</v>
      </c>
      <c r="DV15" s="16"/>
      <c r="DW15" s="124"/>
      <c r="DX15" s="15" t="s">
        <v>205</v>
      </c>
      <c r="DY15" s="98"/>
      <c r="DZ15" s="16"/>
      <c r="EA15" s="16"/>
      <c r="EB15" s="97"/>
      <c r="EC15" s="16"/>
      <c r="ED15" s="32" t="s">
        <v>524</v>
      </c>
      <c r="EE15" s="99"/>
      <c r="EF15" s="16"/>
      <c r="EG15" s="97"/>
      <c r="EH15" s="16"/>
      <c r="EI15" s="16"/>
      <c r="EJ15" s="99"/>
      <c r="EK15" s="39" t="s">
        <v>130</v>
      </c>
      <c r="EL15" s="98"/>
      <c r="EM15" s="16"/>
      <c r="EN15" s="16"/>
      <c r="EO15" s="97"/>
      <c r="EP15" s="133"/>
      <c r="EQ15" s="16"/>
      <c r="ER15" s="16"/>
      <c r="ES15" s="97"/>
      <c r="ET15" s="15" t="s">
        <v>58</v>
      </c>
      <c r="EU15" s="16"/>
      <c r="EW15" s="15" t="s">
        <v>58</v>
      </c>
      <c r="EX15" s="16"/>
      <c r="EY15" s="128"/>
      <c r="EZ15" s="15" t="s">
        <v>58</v>
      </c>
      <c r="FA15" s="16"/>
      <c r="FB15" s="116"/>
      <c r="FC15" s="15" t="s">
        <v>58</v>
      </c>
      <c r="FD15" s="16"/>
      <c r="FE15" s="16"/>
      <c r="FF15" s="97"/>
      <c r="FG15" s="15" t="s">
        <v>59</v>
      </c>
      <c r="FH15" s="16"/>
      <c r="FI15" s="98"/>
      <c r="FJ15" s="15" t="s">
        <v>59</v>
      </c>
      <c r="FL15" s="15" t="s">
        <v>59</v>
      </c>
      <c r="FM15" s="16"/>
      <c r="FN15" s="99"/>
      <c r="FO15" s="16"/>
      <c r="FP15" s="97"/>
      <c r="FQ15" s="16"/>
      <c r="FR15" s="16"/>
      <c r="FS15" s="97"/>
      <c r="FT15" s="16"/>
      <c r="FU15" s="16"/>
      <c r="FV15" s="116"/>
      <c r="FW15" s="16"/>
      <c r="FX15" s="123"/>
      <c r="FY15" s="14"/>
      <c r="FZ15" s="32" t="s">
        <v>175</v>
      </c>
      <c r="GA15" s="99"/>
      <c r="GB15" s="14"/>
      <c r="GC15" s="14"/>
      <c r="GD15" s="120"/>
      <c r="GE15" s="18"/>
      <c r="GF15" s="78" t="s">
        <v>520</v>
      </c>
      <c r="GG15" s="16"/>
      <c r="GH15" s="98"/>
      <c r="GI15" s="14"/>
      <c r="GJ15" s="32" t="s">
        <v>161</v>
      </c>
      <c r="GK15" s="99"/>
      <c r="GL15" s="16"/>
      <c r="GM15" s="16"/>
      <c r="GN15" s="99"/>
      <c r="GO15" s="14"/>
      <c r="GP15" s="16"/>
      <c r="GQ15" s="16"/>
      <c r="GR15" s="120"/>
      <c r="GS15" s="39" t="s">
        <v>734</v>
      </c>
      <c r="GT15" s="16"/>
      <c r="GU15" s="98"/>
      <c r="GV15" s="39" t="s">
        <v>733</v>
      </c>
      <c r="GW15" s="16"/>
      <c r="GX15" s="99"/>
      <c r="GY15" s="39" t="s">
        <v>733</v>
      </c>
      <c r="GZ15" s="16"/>
      <c r="HA15" s="116"/>
      <c r="HB15" s="16"/>
      <c r="HC15" s="32" t="s">
        <v>181</v>
      </c>
      <c r="HD15" s="99"/>
      <c r="HE15" s="39" t="s">
        <v>733</v>
      </c>
      <c r="HF15" s="16"/>
      <c r="HG15" s="137"/>
      <c r="HH15" s="39" t="s">
        <v>733</v>
      </c>
      <c r="HI15" s="16"/>
      <c r="HJ15" s="128"/>
      <c r="HK15" s="33" t="s">
        <v>32</v>
      </c>
      <c r="HM15" s="98"/>
      <c r="HN15" s="16"/>
      <c r="HO15" s="16"/>
      <c r="HP15" s="128"/>
    </row>
    <row r="16" spans="1:225" ht="72.75">
      <c r="A16" s="14">
        <f t="shared" si="8"/>
        <v>12</v>
      </c>
      <c r="B16" s="59" t="s">
        <v>5</v>
      </c>
      <c r="C16" s="61">
        <f t="shared" si="0"/>
        <v>13</v>
      </c>
      <c r="D16" s="57" t="s">
        <v>6</v>
      </c>
      <c r="E16" s="58">
        <f t="shared" si="1"/>
        <v>6</v>
      </c>
      <c r="F16" s="59" t="s">
        <v>7</v>
      </c>
      <c r="G16" s="60">
        <f t="shared" si="2"/>
        <v>7</v>
      </c>
      <c r="H16" s="57" t="s">
        <v>8</v>
      </c>
      <c r="I16" s="62">
        <f t="shared" si="3"/>
        <v>7</v>
      </c>
      <c r="J16" s="74" t="s">
        <v>9</v>
      </c>
      <c r="K16" s="75">
        <f t="shared" si="4"/>
        <v>6</v>
      </c>
      <c r="L16" s="63" t="s">
        <v>11</v>
      </c>
      <c r="M16" s="64">
        <f t="shared" si="5"/>
        <v>7</v>
      </c>
      <c r="N16" s="65" t="s">
        <v>12</v>
      </c>
      <c r="O16" s="66">
        <f t="shared" si="6"/>
        <v>1</v>
      </c>
      <c r="P16" s="65" t="s">
        <v>13</v>
      </c>
      <c r="Q16" s="66">
        <f t="shared" si="7"/>
        <v>14</v>
      </c>
      <c r="R16" s="7"/>
      <c r="S16" s="40">
        <f t="shared" si="9"/>
        <v>12</v>
      </c>
      <c r="T16" s="152"/>
      <c r="U16" s="41"/>
      <c r="V16" s="16"/>
      <c r="W16" s="99"/>
      <c r="X16" s="32" t="s">
        <v>36</v>
      </c>
      <c r="Y16" s="99"/>
      <c r="Z16" s="16"/>
      <c r="AA16" s="32" t="s">
        <v>150</v>
      </c>
      <c r="AB16" s="99"/>
      <c r="AC16" s="16"/>
      <c r="AD16" s="16"/>
      <c r="AE16" s="99"/>
      <c r="AF16" s="32" t="s">
        <v>335</v>
      </c>
      <c r="AG16" s="99"/>
      <c r="AH16" s="16"/>
      <c r="AJ16" s="98"/>
      <c r="AK16" s="39" t="s">
        <v>130</v>
      </c>
      <c r="AL16" s="99"/>
      <c r="AM16" s="32" t="s">
        <v>153</v>
      </c>
      <c r="AN16" s="32" t="s">
        <v>172</v>
      </c>
      <c r="AO16" s="99"/>
      <c r="AP16" s="34" t="s">
        <v>415</v>
      </c>
      <c r="AQ16" s="16"/>
      <c r="AR16" s="99"/>
      <c r="AS16" s="34" t="s">
        <v>415</v>
      </c>
      <c r="AT16" s="99"/>
      <c r="AU16" s="34" t="s">
        <v>415</v>
      </c>
      <c r="AV16" s="16"/>
      <c r="AW16" s="124"/>
      <c r="AX16" s="32" t="s">
        <v>156</v>
      </c>
      <c r="AY16" s="99"/>
      <c r="AZ16" s="34" t="s">
        <v>415</v>
      </c>
      <c r="BA16" s="32" t="s">
        <v>145</v>
      </c>
      <c r="BB16" s="99"/>
      <c r="BC16" s="34" t="s">
        <v>416</v>
      </c>
      <c r="BD16" s="16"/>
      <c r="BE16" s="99"/>
      <c r="BF16" s="34" t="s">
        <v>416</v>
      </c>
      <c r="BG16" s="99"/>
      <c r="BH16" s="27" t="s">
        <v>77</v>
      </c>
      <c r="BI16" s="16"/>
      <c r="BJ16" s="99"/>
      <c r="BK16" s="27" t="s">
        <v>77</v>
      </c>
      <c r="BL16" s="99"/>
      <c r="BM16" s="27" t="s">
        <v>77</v>
      </c>
      <c r="BN16" s="32" t="s">
        <v>168</v>
      </c>
      <c r="BO16" s="99"/>
      <c r="BP16" s="27" t="s">
        <v>77</v>
      </c>
      <c r="BQ16" s="16"/>
      <c r="BR16" s="99"/>
      <c r="BS16" s="27" t="s">
        <v>77</v>
      </c>
      <c r="BT16" s="99"/>
      <c r="BU16" s="27" t="s">
        <v>77</v>
      </c>
      <c r="BV16" s="32" t="s">
        <v>159</v>
      </c>
      <c r="BW16" s="99"/>
      <c r="BX16" s="27" t="s">
        <v>78</v>
      </c>
      <c r="BY16" s="99"/>
      <c r="BZ16" s="30" t="s">
        <v>737</v>
      </c>
      <c r="CA16" s="16"/>
      <c r="CB16" s="90"/>
      <c r="CC16" s="30" t="s">
        <v>737</v>
      </c>
      <c r="CD16" s="16"/>
      <c r="CE16" s="99"/>
      <c r="CF16" s="30" t="s">
        <v>737</v>
      </c>
      <c r="CG16" s="99"/>
      <c r="CH16" s="30" t="s">
        <v>737</v>
      </c>
      <c r="CI16" s="32" t="s">
        <v>166</v>
      </c>
      <c r="CJ16" s="99"/>
      <c r="CK16" s="30" t="s">
        <v>737</v>
      </c>
      <c r="CL16" s="99"/>
      <c r="CM16" s="30" t="s">
        <v>737</v>
      </c>
      <c r="CN16" s="16"/>
      <c r="CO16" s="98"/>
      <c r="CP16" s="36" t="s">
        <v>39</v>
      </c>
      <c r="CQ16" s="16"/>
      <c r="CR16" s="99"/>
      <c r="CS16" s="17"/>
      <c r="CT16" s="103"/>
      <c r="CU16" s="30" t="s">
        <v>738</v>
      </c>
      <c r="CV16" s="32" t="s">
        <v>333</v>
      </c>
      <c r="CW16" s="99"/>
      <c r="CX16" s="67" t="s">
        <v>445</v>
      </c>
      <c r="CY16" s="99"/>
      <c r="CZ16" s="67" t="s">
        <v>445</v>
      </c>
      <c r="DA16" s="16"/>
      <c r="DB16" s="98"/>
      <c r="DC16" s="67" t="s">
        <v>445</v>
      </c>
      <c r="DD16" s="16"/>
      <c r="DE16" s="99"/>
      <c r="DF16" s="67" t="s">
        <v>445</v>
      </c>
      <c r="DG16" s="123"/>
      <c r="DH16" s="67" t="s">
        <v>445</v>
      </c>
      <c r="DI16" s="16"/>
      <c r="DJ16" s="99"/>
      <c r="DK16" s="16"/>
      <c r="DL16" s="99"/>
      <c r="DM16" s="16"/>
      <c r="DN16" s="16"/>
      <c r="DO16" s="97"/>
      <c r="DP16" s="16"/>
      <c r="DQ16" s="16"/>
      <c r="DR16" s="120"/>
      <c r="DS16" s="16"/>
      <c r="DT16" s="99"/>
      <c r="DU16" s="16"/>
      <c r="DV16" s="16"/>
      <c r="DW16" s="124"/>
      <c r="DX16" s="16"/>
      <c r="DY16" s="98"/>
      <c r="DZ16" s="15" t="s">
        <v>205</v>
      </c>
      <c r="EA16" s="16"/>
      <c r="EB16" s="97"/>
      <c r="EC16" s="15" t="s">
        <v>205</v>
      </c>
      <c r="ED16" s="32" t="s">
        <v>524</v>
      </c>
      <c r="EE16" s="99"/>
      <c r="EF16" s="15" t="s">
        <v>205</v>
      </c>
      <c r="EG16" s="97"/>
      <c r="EH16" s="15" t="s">
        <v>205</v>
      </c>
      <c r="EI16" s="16"/>
      <c r="EJ16" s="99"/>
      <c r="EK16" s="15" t="s">
        <v>205</v>
      </c>
      <c r="EL16" s="98"/>
      <c r="EN16" s="16"/>
      <c r="EO16" s="97"/>
      <c r="EP16" s="133"/>
      <c r="ER16" s="16"/>
      <c r="ES16" s="97"/>
      <c r="EU16" s="16"/>
      <c r="EX16" s="16"/>
      <c r="EY16" s="128"/>
      <c r="FA16" s="32" t="s">
        <v>178</v>
      </c>
      <c r="FB16" s="116"/>
      <c r="FC16" s="39" t="s">
        <v>338</v>
      </c>
      <c r="FD16" s="16"/>
      <c r="FE16" s="16"/>
      <c r="FF16" s="97"/>
      <c r="FG16" s="39" t="s">
        <v>339</v>
      </c>
      <c r="FH16" s="16"/>
      <c r="FI16" s="98"/>
      <c r="FJ16" s="39" t="s">
        <v>339</v>
      </c>
      <c r="FL16" s="39" t="s">
        <v>339</v>
      </c>
      <c r="FM16" s="16"/>
      <c r="FN16" s="99"/>
      <c r="FO16" s="39" t="s">
        <v>339</v>
      </c>
      <c r="FP16" s="97"/>
      <c r="FQ16" s="16"/>
      <c r="FR16" s="16"/>
      <c r="FS16" s="97"/>
      <c r="FT16" s="16"/>
      <c r="FU16" s="16"/>
      <c r="FV16" s="116"/>
      <c r="FW16" s="16"/>
      <c r="FX16" s="123"/>
      <c r="FY16" s="14"/>
      <c r="FZ16" s="32" t="s">
        <v>175</v>
      </c>
      <c r="GA16" s="99"/>
      <c r="GB16" s="78" t="s">
        <v>521</v>
      </c>
      <c r="GC16" s="14"/>
      <c r="GD16" s="120"/>
      <c r="GE16" s="18"/>
      <c r="GF16" s="16"/>
      <c r="GG16" s="16"/>
      <c r="GH16" s="98"/>
      <c r="GI16" s="14"/>
      <c r="GJ16" s="32" t="s">
        <v>161</v>
      </c>
      <c r="GK16" s="99"/>
      <c r="GL16" s="15" t="s">
        <v>58</v>
      </c>
      <c r="GM16" s="16"/>
      <c r="GN16" s="99"/>
      <c r="GO16" s="14"/>
      <c r="GP16" s="15" t="s">
        <v>58</v>
      </c>
      <c r="GQ16" s="16"/>
      <c r="GR16" s="120"/>
      <c r="GS16" s="15" t="s">
        <v>58</v>
      </c>
      <c r="GT16" s="16"/>
      <c r="GU16" s="98"/>
      <c r="GV16" s="15" t="s">
        <v>58</v>
      </c>
      <c r="GW16" s="16"/>
      <c r="GX16" s="99"/>
      <c r="GY16" s="15" t="s">
        <v>59</v>
      </c>
      <c r="GZ16" s="16"/>
      <c r="HA16" s="116"/>
      <c r="HB16" s="15" t="s">
        <v>59</v>
      </c>
      <c r="HC16" s="16"/>
      <c r="HD16" s="99"/>
      <c r="HE16" s="15" t="s">
        <v>59</v>
      </c>
      <c r="HF16" s="16"/>
      <c r="HG16" s="137"/>
      <c r="HH16" s="16"/>
      <c r="HI16" s="16"/>
      <c r="HJ16" s="128"/>
      <c r="HK16" s="33" t="s">
        <v>32</v>
      </c>
      <c r="HM16" s="98"/>
      <c r="HN16" s="16"/>
      <c r="HO16" s="16"/>
      <c r="HP16" s="128"/>
    </row>
    <row r="17" spans="1:224" ht="72.75">
      <c r="A17" s="14">
        <f t="shared" si="8"/>
        <v>13</v>
      </c>
      <c r="B17" s="59" t="s">
        <v>5</v>
      </c>
      <c r="C17" s="61">
        <f t="shared" si="0"/>
        <v>13</v>
      </c>
      <c r="D17" s="57" t="s">
        <v>6</v>
      </c>
      <c r="E17" s="58">
        <f t="shared" si="1"/>
        <v>6</v>
      </c>
      <c r="F17" s="59" t="s">
        <v>7</v>
      </c>
      <c r="G17" s="60">
        <f t="shared" si="2"/>
        <v>7</v>
      </c>
      <c r="H17" s="57" t="s">
        <v>8</v>
      </c>
      <c r="I17" s="62">
        <f t="shared" si="3"/>
        <v>7</v>
      </c>
      <c r="J17" s="74" t="s">
        <v>9</v>
      </c>
      <c r="K17" s="75">
        <f t="shared" si="4"/>
        <v>6</v>
      </c>
      <c r="L17" s="63" t="s">
        <v>11</v>
      </c>
      <c r="M17" s="64">
        <f t="shared" si="5"/>
        <v>7</v>
      </c>
      <c r="N17" s="65" t="s">
        <v>12</v>
      </c>
      <c r="O17" s="66">
        <f t="shared" si="6"/>
        <v>1</v>
      </c>
      <c r="P17" s="65" t="s">
        <v>13</v>
      </c>
      <c r="Q17" s="66">
        <f t="shared" si="7"/>
        <v>14</v>
      </c>
      <c r="R17" s="7"/>
      <c r="S17" s="40">
        <f t="shared" si="9"/>
        <v>13</v>
      </c>
      <c r="T17" s="152"/>
      <c r="U17" s="41"/>
      <c r="V17" s="16"/>
      <c r="W17" s="99"/>
      <c r="X17" s="16"/>
      <c r="Y17" s="99"/>
      <c r="Z17" s="16"/>
      <c r="AA17" s="32" t="s">
        <v>150</v>
      </c>
      <c r="AB17" s="99"/>
      <c r="AC17" s="16"/>
      <c r="AD17" s="16"/>
      <c r="AE17" s="99"/>
      <c r="AF17" s="32" t="s">
        <v>335</v>
      </c>
      <c r="AG17" s="99"/>
      <c r="AH17" s="16"/>
      <c r="AI17" s="16"/>
      <c r="AJ17" s="98"/>
      <c r="AK17" s="32" t="s">
        <v>36</v>
      </c>
      <c r="AL17" s="99"/>
      <c r="AM17" s="15" t="s">
        <v>48</v>
      </c>
      <c r="AN17" s="32" t="s">
        <v>173</v>
      </c>
      <c r="AO17" s="99"/>
      <c r="AP17" s="15" t="s">
        <v>48</v>
      </c>
      <c r="AQ17" s="16"/>
      <c r="AR17" s="99"/>
      <c r="AS17" s="15" t="s">
        <v>48</v>
      </c>
      <c r="AT17" s="99"/>
      <c r="AU17" s="15" t="s">
        <v>48</v>
      </c>
      <c r="AV17" s="16"/>
      <c r="AW17" s="124"/>
      <c r="AX17" s="15" t="s">
        <v>48</v>
      </c>
      <c r="AY17" s="99"/>
      <c r="AZ17" s="32" t="s">
        <v>153</v>
      </c>
      <c r="BA17" s="32" t="s">
        <v>145</v>
      </c>
      <c r="BB17" s="99"/>
      <c r="BC17" s="16"/>
      <c r="BD17" s="16"/>
      <c r="BE17" s="99"/>
      <c r="BF17" s="16"/>
      <c r="BG17" s="99"/>
      <c r="BH17" s="15" t="s">
        <v>54</v>
      </c>
      <c r="BI17" s="16"/>
      <c r="BJ17" s="99"/>
      <c r="BK17" s="15" t="s">
        <v>54</v>
      </c>
      <c r="BL17" s="99"/>
      <c r="BM17" s="15" t="s">
        <v>54</v>
      </c>
      <c r="BN17" s="32" t="s">
        <v>168</v>
      </c>
      <c r="BO17" s="99"/>
      <c r="BP17" s="15" t="s">
        <v>54</v>
      </c>
      <c r="BQ17" s="16"/>
      <c r="BR17" s="99"/>
      <c r="BS17" s="15" t="s">
        <v>57</v>
      </c>
      <c r="BT17" s="99"/>
      <c r="BU17" s="15" t="s">
        <v>57</v>
      </c>
      <c r="BV17" s="32" t="s">
        <v>167</v>
      </c>
      <c r="BW17" s="99"/>
      <c r="BX17" s="15" t="s">
        <v>57</v>
      </c>
      <c r="BY17" s="99"/>
      <c r="BZ17" s="27" t="s">
        <v>77</v>
      </c>
      <c r="CA17" s="16"/>
      <c r="CB17" s="90"/>
      <c r="CC17" s="27" t="s">
        <v>77</v>
      </c>
      <c r="CD17" s="16"/>
      <c r="CE17" s="99"/>
      <c r="CF17" s="27" t="s">
        <v>77</v>
      </c>
      <c r="CG17" s="99"/>
      <c r="CH17" s="27" t="s">
        <v>77</v>
      </c>
      <c r="CI17" s="32" t="s">
        <v>159</v>
      </c>
      <c r="CJ17" s="99"/>
      <c r="CK17" s="27" t="s">
        <v>77</v>
      </c>
      <c r="CL17" s="99"/>
      <c r="CM17" s="27" t="s">
        <v>77</v>
      </c>
      <c r="CO17" s="98"/>
      <c r="CP17" s="27" t="s">
        <v>78</v>
      </c>
      <c r="CQ17" s="32" t="s">
        <v>524</v>
      </c>
      <c r="CR17" s="99"/>
      <c r="CS17" s="17"/>
      <c r="CT17" s="103"/>
      <c r="CU17" s="30" t="s">
        <v>187</v>
      </c>
      <c r="CV17" s="16"/>
      <c r="CW17" s="99"/>
      <c r="CX17" s="32" t="s">
        <v>156</v>
      </c>
      <c r="CY17" s="99"/>
      <c r="CZ17" s="30" t="s">
        <v>187</v>
      </c>
      <c r="DA17" s="16"/>
      <c r="DB17" s="98"/>
      <c r="DC17" s="30" t="s">
        <v>187</v>
      </c>
      <c r="DD17" s="16"/>
      <c r="DE17" s="99"/>
      <c r="DF17" s="30" t="s">
        <v>187</v>
      </c>
      <c r="DG17" s="123"/>
      <c r="DH17" s="30" t="s">
        <v>187</v>
      </c>
      <c r="DI17" s="32" t="s">
        <v>332</v>
      </c>
      <c r="DJ17" s="99"/>
      <c r="DK17" s="30" t="s">
        <v>187</v>
      </c>
      <c r="DL17" s="99"/>
      <c r="DM17" s="30" t="s">
        <v>188</v>
      </c>
      <c r="DN17" s="16"/>
      <c r="DO17" s="97"/>
      <c r="DP17" s="67" t="s">
        <v>445</v>
      </c>
      <c r="DQ17" s="16"/>
      <c r="DR17" s="120"/>
      <c r="DS17" s="67" t="s">
        <v>445</v>
      </c>
      <c r="DT17" s="99"/>
      <c r="DU17" s="67" t="s">
        <v>445</v>
      </c>
      <c r="DV17" s="16"/>
      <c r="DW17" s="124"/>
      <c r="DX17" s="67" t="s">
        <v>445</v>
      </c>
      <c r="DY17" s="98"/>
      <c r="DZ17" s="67" t="s">
        <v>445</v>
      </c>
      <c r="EA17" s="16"/>
      <c r="EB17" s="97"/>
      <c r="EC17" s="39" t="s">
        <v>346</v>
      </c>
      <c r="ED17" s="16"/>
      <c r="EE17" s="99"/>
      <c r="EF17" s="39" t="s">
        <v>347</v>
      </c>
      <c r="EG17" s="97"/>
      <c r="EH17" s="39" t="s">
        <v>347</v>
      </c>
      <c r="EI17" s="16"/>
      <c r="EJ17" s="99"/>
      <c r="EK17" s="39" t="s">
        <v>347</v>
      </c>
      <c r="EL17" s="98"/>
      <c r="EM17" s="39" t="s">
        <v>347</v>
      </c>
      <c r="EN17" s="16"/>
      <c r="EO17" s="97"/>
      <c r="EP17" s="133"/>
      <c r="EQ17" s="34" t="s">
        <v>415</v>
      </c>
      <c r="ER17" s="16"/>
      <c r="ES17" s="97"/>
      <c r="ET17" s="34" t="s">
        <v>415</v>
      </c>
      <c r="EU17" s="16"/>
      <c r="EW17" s="39" t="s">
        <v>128</v>
      </c>
      <c r="EX17" s="16"/>
      <c r="EY17" s="128"/>
      <c r="EZ17" s="16"/>
      <c r="FA17" s="32" t="s">
        <v>178</v>
      </c>
      <c r="FB17" s="116"/>
      <c r="FC17" s="34" t="s">
        <v>415</v>
      </c>
      <c r="FD17" s="16"/>
      <c r="FE17" s="16"/>
      <c r="FF17" s="97"/>
      <c r="FG17" s="34" t="s">
        <v>415</v>
      </c>
      <c r="FH17" s="16"/>
      <c r="FI17" s="98"/>
      <c r="FJ17" s="34" t="s">
        <v>416</v>
      </c>
      <c r="FL17" s="34" t="s">
        <v>416</v>
      </c>
      <c r="FM17" s="32" t="s">
        <v>174</v>
      </c>
      <c r="FN17" s="99"/>
      <c r="FO17" s="16"/>
      <c r="FP17" s="97"/>
      <c r="FQ17" s="16"/>
      <c r="FR17" s="16"/>
      <c r="FS17" s="97"/>
      <c r="FT17" s="16"/>
      <c r="FU17" s="16"/>
      <c r="FV17" s="116"/>
      <c r="FW17" s="16"/>
      <c r="FX17" s="123"/>
      <c r="FY17" s="14"/>
      <c r="FZ17" s="14"/>
      <c r="GA17" s="99"/>
      <c r="GB17" s="14"/>
      <c r="GC17" s="14"/>
      <c r="GD17" s="120"/>
      <c r="GE17" s="18"/>
      <c r="GF17" s="36" t="s">
        <v>39</v>
      </c>
      <c r="GG17" s="16"/>
      <c r="GH17" s="98"/>
      <c r="GI17" s="16"/>
      <c r="GJ17" s="16"/>
      <c r="GK17" s="99"/>
      <c r="GL17" s="32" t="s">
        <v>160</v>
      </c>
      <c r="GM17" s="14"/>
      <c r="GN17" s="99"/>
      <c r="GO17" s="14"/>
      <c r="GP17" s="16"/>
      <c r="GQ17" s="16"/>
      <c r="GR17" s="120"/>
      <c r="GS17" s="16"/>
      <c r="GT17" s="16"/>
      <c r="GU17" s="98"/>
      <c r="GV17" s="78" t="s">
        <v>520</v>
      </c>
      <c r="GW17" s="16"/>
      <c r="GX17" s="99"/>
      <c r="GY17" s="16"/>
      <c r="GZ17" s="16"/>
      <c r="HA17" s="116"/>
      <c r="HB17" s="16"/>
      <c r="HC17" s="16"/>
      <c r="HD17" s="99"/>
      <c r="HE17" s="16"/>
      <c r="HF17" s="16"/>
      <c r="HG17" s="137"/>
      <c r="HH17" s="16"/>
      <c r="HI17" s="16"/>
      <c r="HJ17" s="128"/>
      <c r="HK17" s="33" t="s">
        <v>32</v>
      </c>
      <c r="HM17" s="98"/>
      <c r="HN17" s="16"/>
      <c r="HO17" s="16"/>
      <c r="HP17" s="128"/>
    </row>
    <row r="18" spans="1:224" ht="72.75">
      <c r="A18" s="14">
        <f t="shared" si="8"/>
        <v>14</v>
      </c>
      <c r="B18" s="59" t="s">
        <v>5</v>
      </c>
      <c r="C18" s="61">
        <f t="shared" si="0"/>
        <v>13</v>
      </c>
      <c r="D18" s="57" t="s">
        <v>6</v>
      </c>
      <c r="E18" s="58">
        <f t="shared" si="1"/>
        <v>6</v>
      </c>
      <c r="F18" s="59" t="s">
        <v>7</v>
      </c>
      <c r="G18" s="60">
        <f t="shared" si="2"/>
        <v>7</v>
      </c>
      <c r="H18" s="57" t="s">
        <v>8</v>
      </c>
      <c r="I18" s="62">
        <f t="shared" si="3"/>
        <v>7</v>
      </c>
      <c r="J18" s="74" t="s">
        <v>9</v>
      </c>
      <c r="K18" s="75">
        <f t="shared" si="4"/>
        <v>6</v>
      </c>
      <c r="L18" s="63" t="s">
        <v>11</v>
      </c>
      <c r="M18" s="64">
        <f t="shared" si="5"/>
        <v>7</v>
      </c>
      <c r="N18" s="65" t="s">
        <v>12</v>
      </c>
      <c r="O18" s="66">
        <f t="shared" si="6"/>
        <v>1</v>
      </c>
      <c r="P18" s="65" t="s">
        <v>13</v>
      </c>
      <c r="Q18" s="66">
        <f t="shared" si="7"/>
        <v>14</v>
      </c>
      <c r="R18" s="7"/>
      <c r="S18" s="40">
        <f t="shared" si="9"/>
        <v>14</v>
      </c>
      <c r="T18" s="152"/>
      <c r="U18" s="67" t="s">
        <v>446</v>
      </c>
      <c r="V18" s="16"/>
      <c r="W18" s="99"/>
      <c r="X18" s="67" t="s">
        <v>446</v>
      </c>
      <c r="Y18" s="99"/>
      <c r="Z18" s="32" t="s">
        <v>152</v>
      </c>
      <c r="AA18" s="32" t="s">
        <v>173</v>
      </c>
      <c r="AB18" s="99"/>
      <c r="AC18" s="67" t="s">
        <v>446</v>
      </c>
      <c r="AD18" s="16"/>
      <c r="AE18" s="99"/>
      <c r="AF18" s="67" t="s">
        <v>446</v>
      </c>
      <c r="AG18" s="99"/>
      <c r="AH18" s="32" t="s">
        <v>335</v>
      </c>
      <c r="AI18" s="16"/>
      <c r="AJ18" s="98"/>
      <c r="AK18" s="32" t="s">
        <v>36</v>
      </c>
      <c r="AL18" s="99"/>
      <c r="AM18" s="67" t="s">
        <v>446</v>
      </c>
      <c r="AN18" s="16"/>
      <c r="AO18" s="99"/>
      <c r="AP18" s="16"/>
      <c r="AQ18" s="16"/>
      <c r="AR18" s="99"/>
      <c r="AS18" s="16"/>
      <c r="AT18" s="99"/>
      <c r="AU18" s="16"/>
      <c r="AV18" s="16"/>
      <c r="AW18" s="124"/>
      <c r="AX18" s="16"/>
      <c r="AY18" s="99"/>
      <c r="AZ18" s="15" t="s">
        <v>48</v>
      </c>
      <c r="BA18" s="32" t="s">
        <v>169</v>
      </c>
      <c r="BB18" s="99"/>
      <c r="BC18" s="15" t="s">
        <v>48</v>
      </c>
      <c r="BD18" s="16"/>
      <c r="BE18" s="99"/>
      <c r="BF18" s="15" t="s">
        <v>48</v>
      </c>
      <c r="BG18" s="99"/>
      <c r="BH18" s="15" t="s">
        <v>48</v>
      </c>
      <c r="BI18" s="16"/>
      <c r="BJ18" s="99"/>
      <c r="BK18" s="15" t="s">
        <v>48</v>
      </c>
      <c r="BL18" s="99"/>
      <c r="BM18" s="16"/>
      <c r="BN18" s="32" t="s">
        <v>150</v>
      </c>
      <c r="BO18" s="99"/>
      <c r="BP18" s="16"/>
      <c r="BQ18" s="16"/>
      <c r="BR18" s="99"/>
      <c r="BS18" s="16"/>
      <c r="BT18" s="99"/>
      <c r="BU18" s="16"/>
      <c r="BV18" s="32" t="s">
        <v>167</v>
      </c>
      <c r="BW18" s="99"/>
      <c r="BX18" s="32" t="s">
        <v>157</v>
      </c>
      <c r="BY18" s="99"/>
      <c r="BZ18" s="16"/>
      <c r="CA18" s="16"/>
      <c r="CB18" s="90"/>
      <c r="CC18" s="16"/>
      <c r="CD18" s="16"/>
      <c r="CE18" s="99"/>
      <c r="CF18" s="16"/>
      <c r="CG18" s="99"/>
      <c r="CH18" s="16"/>
      <c r="CI18" s="32" t="s">
        <v>159</v>
      </c>
      <c r="CJ18" s="99"/>
      <c r="CK18" s="16"/>
      <c r="CL18" s="99"/>
      <c r="CM18" s="34" t="s">
        <v>413</v>
      </c>
      <c r="CN18" s="16"/>
      <c r="CO18" s="98"/>
      <c r="CP18" s="78" t="s">
        <v>522</v>
      </c>
      <c r="CQ18" s="32" t="s">
        <v>524</v>
      </c>
      <c r="CR18" s="99"/>
      <c r="CS18" s="17"/>
      <c r="CT18" s="103"/>
      <c r="CU18" s="16"/>
      <c r="CV18" s="16"/>
      <c r="CW18" s="99"/>
      <c r="CX18" s="16"/>
      <c r="CY18" s="99"/>
      <c r="CZ18" s="32" t="s">
        <v>146</v>
      </c>
      <c r="DA18" s="16"/>
      <c r="DB18" s="98"/>
      <c r="DC18" s="16"/>
      <c r="DD18" s="16"/>
      <c r="DE18" s="99"/>
      <c r="DF18" s="16"/>
      <c r="DG18" s="123"/>
      <c r="DH18" s="39" t="s">
        <v>128</v>
      </c>
      <c r="DI18" s="32" t="s">
        <v>332</v>
      </c>
      <c r="DJ18" s="99"/>
      <c r="DK18" s="16"/>
      <c r="DL18" s="99"/>
      <c r="DM18" s="27" t="s">
        <v>77</v>
      </c>
      <c r="DN18" s="16"/>
      <c r="DO18" s="97"/>
      <c r="DP18" s="27" t="s">
        <v>77</v>
      </c>
      <c r="DQ18" s="16"/>
      <c r="DR18" s="120"/>
      <c r="DS18" s="27" t="s">
        <v>77</v>
      </c>
      <c r="DT18" s="99"/>
      <c r="DU18" s="27" t="s">
        <v>77</v>
      </c>
      <c r="DV18" s="16"/>
      <c r="DW18" s="124"/>
      <c r="DX18" s="27" t="s">
        <v>77</v>
      </c>
      <c r="DY18" s="98"/>
      <c r="DZ18" s="27" t="s">
        <v>77</v>
      </c>
      <c r="EA18" s="16"/>
      <c r="EB18" s="97"/>
      <c r="EC18" s="27" t="s">
        <v>78</v>
      </c>
      <c r="ED18" s="16"/>
      <c r="EE18" s="99"/>
      <c r="EF18" s="15" t="s">
        <v>54</v>
      </c>
      <c r="EG18" s="97"/>
      <c r="EH18" s="15" t="s">
        <v>54</v>
      </c>
      <c r="EI18" s="16"/>
      <c r="EJ18" s="99"/>
      <c r="EK18" s="15" t="s">
        <v>54</v>
      </c>
      <c r="EL18" s="98"/>
      <c r="EM18" s="15" t="s">
        <v>54</v>
      </c>
      <c r="EN18" s="16"/>
      <c r="EO18" s="97"/>
      <c r="EP18" s="133"/>
      <c r="EQ18" s="15" t="s">
        <v>57</v>
      </c>
      <c r="ER18" s="16"/>
      <c r="ES18" s="97"/>
      <c r="ET18" s="15" t="s">
        <v>57</v>
      </c>
      <c r="EU18" s="16"/>
      <c r="EW18" s="15" t="s">
        <v>57</v>
      </c>
      <c r="EX18" s="16"/>
      <c r="EY18" s="128"/>
      <c r="EZ18" s="32" t="s">
        <v>176</v>
      </c>
      <c r="FA18" s="16"/>
      <c r="FB18" s="116"/>
      <c r="FC18" s="30" t="s">
        <v>280</v>
      </c>
      <c r="FD18" s="16"/>
      <c r="FE18" s="16"/>
      <c r="FF18" s="97"/>
      <c r="FG18" s="30" t="s">
        <v>280</v>
      </c>
      <c r="FH18" s="16"/>
      <c r="FI18" s="98"/>
      <c r="FJ18" s="30" t="s">
        <v>280</v>
      </c>
      <c r="FL18" s="30" t="s">
        <v>280</v>
      </c>
      <c r="FM18" s="32" t="s">
        <v>174</v>
      </c>
      <c r="FN18" s="99"/>
      <c r="FO18" s="30" t="s">
        <v>280</v>
      </c>
      <c r="FP18" s="97"/>
      <c r="FQ18" s="30" t="s">
        <v>280</v>
      </c>
      <c r="FR18" s="16"/>
      <c r="FS18" s="97"/>
      <c r="FT18" s="30" t="s">
        <v>281</v>
      </c>
      <c r="FU18" s="16"/>
      <c r="FV18" s="116"/>
      <c r="FW18" s="39" t="s">
        <v>346</v>
      </c>
      <c r="FX18" s="123"/>
      <c r="FY18" s="39" t="s">
        <v>347</v>
      </c>
      <c r="FZ18" s="14"/>
      <c r="GA18" s="99"/>
      <c r="GB18" s="39" t="s">
        <v>347</v>
      </c>
      <c r="GC18" s="14"/>
      <c r="GD18" s="120"/>
      <c r="GE18" s="18"/>
      <c r="GF18" s="36" t="s">
        <v>39</v>
      </c>
      <c r="GG18" s="16"/>
      <c r="GH18" s="98"/>
      <c r="GI18" s="39" t="s">
        <v>347</v>
      </c>
      <c r="GJ18" s="16"/>
      <c r="GK18" s="99"/>
      <c r="GL18" s="32" t="s">
        <v>160</v>
      </c>
      <c r="GM18" s="14"/>
      <c r="GN18" s="99"/>
      <c r="GO18" s="14"/>
      <c r="GP18" s="39" t="s">
        <v>347</v>
      </c>
      <c r="GQ18" s="16"/>
      <c r="GR18" s="120"/>
      <c r="GS18" s="71" t="s">
        <v>413</v>
      </c>
      <c r="GT18" s="16"/>
      <c r="GU18" s="98"/>
      <c r="GV18" s="34" t="s">
        <v>413</v>
      </c>
      <c r="GW18" s="16"/>
      <c r="GX18" s="99"/>
      <c r="GZ18" s="16"/>
      <c r="HA18" s="116"/>
      <c r="HB18" s="34" t="s">
        <v>413</v>
      </c>
      <c r="HC18" s="16"/>
      <c r="HD18" s="99"/>
      <c r="HE18" s="34" t="s">
        <v>414</v>
      </c>
      <c r="HF18" s="16"/>
      <c r="HG18" s="137"/>
      <c r="HH18" s="34" t="s">
        <v>414</v>
      </c>
      <c r="HI18" s="16"/>
      <c r="HJ18" s="128"/>
      <c r="HK18" s="33" t="s">
        <v>32</v>
      </c>
      <c r="HM18" s="98"/>
      <c r="HN18" s="16"/>
      <c r="HO18" s="16"/>
      <c r="HP18" s="128"/>
    </row>
    <row r="19" spans="1:224" ht="72.75">
      <c r="A19" s="14">
        <f t="shared" si="8"/>
        <v>15</v>
      </c>
      <c r="B19" s="59" t="s">
        <v>5</v>
      </c>
      <c r="C19" s="61">
        <f t="shared" si="0"/>
        <v>13</v>
      </c>
      <c r="D19" s="57" t="s">
        <v>6</v>
      </c>
      <c r="E19" s="58">
        <f t="shared" si="1"/>
        <v>6</v>
      </c>
      <c r="F19" s="59" t="s">
        <v>7</v>
      </c>
      <c r="G19" s="60">
        <f t="shared" si="2"/>
        <v>7</v>
      </c>
      <c r="H19" s="57" t="s">
        <v>8</v>
      </c>
      <c r="I19" s="62">
        <f t="shared" si="3"/>
        <v>7</v>
      </c>
      <c r="J19" s="74" t="s">
        <v>9</v>
      </c>
      <c r="K19" s="75">
        <f t="shared" si="4"/>
        <v>6</v>
      </c>
      <c r="L19" s="63" t="s">
        <v>11</v>
      </c>
      <c r="M19" s="64">
        <f t="shared" si="5"/>
        <v>7</v>
      </c>
      <c r="N19" s="65" t="s">
        <v>12</v>
      </c>
      <c r="O19" s="66">
        <f t="shared" si="6"/>
        <v>1</v>
      </c>
      <c r="P19" s="65" t="s">
        <v>13</v>
      </c>
      <c r="Q19" s="66">
        <f t="shared" si="7"/>
        <v>14</v>
      </c>
      <c r="R19" s="7"/>
      <c r="S19" s="40">
        <f t="shared" si="9"/>
        <v>15</v>
      </c>
      <c r="T19" s="152"/>
      <c r="U19" s="41"/>
      <c r="V19" s="16"/>
      <c r="W19" s="99"/>
      <c r="X19" s="16"/>
      <c r="Y19" s="99"/>
      <c r="Z19" s="32" t="s">
        <v>152</v>
      </c>
      <c r="AA19" s="32" t="s">
        <v>173</v>
      </c>
      <c r="AB19" s="99"/>
      <c r="AC19" s="16"/>
      <c r="AD19" s="16"/>
      <c r="AE19" s="99"/>
      <c r="AF19" s="16"/>
      <c r="AG19" s="99"/>
      <c r="AH19" s="32" t="s">
        <v>335</v>
      </c>
      <c r="AI19" s="16"/>
      <c r="AJ19" s="98"/>
      <c r="AK19" s="32" t="s">
        <v>157</v>
      </c>
      <c r="AL19" s="99"/>
      <c r="AN19" s="16"/>
      <c r="AO19" s="99"/>
      <c r="AQ19" s="16"/>
      <c r="AR19" s="99"/>
      <c r="AS19" s="37" t="s">
        <v>79</v>
      </c>
      <c r="AT19" s="99"/>
      <c r="AU19" s="37" t="s">
        <v>79</v>
      </c>
      <c r="AV19" s="16"/>
      <c r="AW19" s="124"/>
      <c r="AX19" s="32" t="s">
        <v>34</v>
      </c>
      <c r="AY19" s="99"/>
      <c r="AZ19" s="37" t="s">
        <v>79</v>
      </c>
      <c r="BA19" s="32" t="s">
        <v>169</v>
      </c>
      <c r="BB19" s="99"/>
      <c r="BC19" s="37" t="s">
        <v>79</v>
      </c>
      <c r="BD19" s="16"/>
      <c r="BE19" s="99"/>
      <c r="BF19" s="37" t="s">
        <v>80</v>
      </c>
      <c r="BG19" s="99"/>
      <c r="BH19" s="36" t="s">
        <v>39</v>
      </c>
      <c r="BI19" s="32" t="s">
        <v>145</v>
      </c>
      <c r="BJ19" s="99"/>
      <c r="BK19" s="16"/>
      <c r="BL19" s="99"/>
      <c r="BM19" s="15" t="s">
        <v>48</v>
      </c>
      <c r="BN19" s="16"/>
      <c r="BO19" s="99"/>
      <c r="BP19" s="15" t="s">
        <v>48</v>
      </c>
      <c r="BQ19" s="16"/>
      <c r="BR19" s="99"/>
      <c r="BS19" s="15" t="s">
        <v>48</v>
      </c>
      <c r="BT19" s="99"/>
      <c r="BU19" s="15" t="s">
        <v>48</v>
      </c>
      <c r="BV19" s="32" t="s">
        <v>166</v>
      </c>
      <c r="BW19" s="99"/>
      <c r="BX19" s="15" t="s">
        <v>48</v>
      </c>
      <c r="BY19" s="99"/>
      <c r="BZ19" s="32" t="s">
        <v>149</v>
      </c>
      <c r="CA19" s="16"/>
      <c r="CB19" s="90"/>
      <c r="CC19" s="67" t="s">
        <v>446</v>
      </c>
      <c r="CD19" s="16"/>
      <c r="CE19" s="99"/>
      <c r="CF19" s="67" t="s">
        <v>446</v>
      </c>
      <c r="CG19" s="99"/>
      <c r="CH19" s="67" t="s">
        <v>446</v>
      </c>
      <c r="CI19" s="32" t="s">
        <v>158</v>
      </c>
      <c r="CJ19" s="99"/>
      <c r="CK19" s="67" t="s">
        <v>446</v>
      </c>
      <c r="CL19" s="99"/>
      <c r="CM19" s="67" t="s">
        <v>446</v>
      </c>
      <c r="CO19" s="98"/>
      <c r="CP19" s="16"/>
      <c r="CQ19" s="16"/>
      <c r="CR19" s="99"/>
      <c r="CS19" s="17"/>
      <c r="CT19" s="103"/>
      <c r="CU19" s="16"/>
      <c r="CV19" s="16"/>
      <c r="CW19" s="99"/>
      <c r="CX19" s="15" t="s">
        <v>54</v>
      </c>
      <c r="CY19" s="99"/>
      <c r="CZ19" s="15" t="s">
        <v>54</v>
      </c>
      <c r="DA19" s="16"/>
      <c r="DB19" s="98"/>
      <c r="DC19" s="15" t="s">
        <v>54</v>
      </c>
      <c r="DD19" s="16"/>
      <c r="DE19" s="99"/>
      <c r="DF19" s="15" t="s">
        <v>54</v>
      </c>
      <c r="DG19" s="123"/>
      <c r="DH19" s="15" t="s">
        <v>57</v>
      </c>
      <c r="DI19" s="32" t="s">
        <v>333</v>
      </c>
      <c r="DJ19" s="99"/>
      <c r="DK19" s="15" t="s">
        <v>57</v>
      </c>
      <c r="DL19" s="99"/>
      <c r="DM19" s="15" t="s">
        <v>57</v>
      </c>
      <c r="DN19" s="16"/>
      <c r="DO19" s="97"/>
      <c r="DP19" s="34" t="s">
        <v>413</v>
      </c>
      <c r="DQ19" s="16"/>
      <c r="DR19" s="120"/>
      <c r="DS19" s="34" t="s">
        <v>413</v>
      </c>
      <c r="DT19" s="99"/>
      <c r="DU19" s="34" t="s">
        <v>413</v>
      </c>
      <c r="DV19" s="16"/>
      <c r="DW19" s="124"/>
      <c r="DX19" s="34" t="s">
        <v>413</v>
      </c>
      <c r="DY19" s="98"/>
      <c r="DZ19" s="34" t="s">
        <v>414</v>
      </c>
      <c r="EA19" s="16"/>
      <c r="EB19" s="97"/>
      <c r="EC19" s="34" t="s">
        <v>414</v>
      </c>
      <c r="ED19" s="16"/>
      <c r="EE19" s="99"/>
      <c r="EG19" s="97"/>
      <c r="EI19" s="32" t="s">
        <v>175</v>
      </c>
      <c r="EJ19" s="99"/>
      <c r="EL19" s="98"/>
      <c r="EN19" s="16"/>
      <c r="EO19" s="97"/>
      <c r="EP19" s="133"/>
      <c r="EQ19" s="39" t="s">
        <v>346</v>
      </c>
      <c r="ER19" s="16"/>
      <c r="ES19" s="97"/>
      <c r="ET19" s="39" t="s">
        <v>347</v>
      </c>
      <c r="EU19" s="16"/>
      <c r="EW19" s="39" t="s">
        <v>347</v>
      </c>
      <c r="EX19" s="16"/>
      <c r="EY19" s="128"/>
      <c r="EZ19" s="32" t="s">
        <v>176</v>
      </c>
      <c r="FA19" s="16"/>
      <c r="FB19" s="116"/>
      <c r="FC19" s="39" t="s">
        <v>347</v>
      </c>
      <c r="FD19" s="16"/>
      <c r="FE19" s="16"/>
      <c r="FF19" s="97"/>
      <c r="FG19" s="39" t="s">
        <v>347</v>
      </c>
      <c r="FH19" s="16"/>
      <c r="FI19" s="98"/>
      <c r="FJ19" s="37" t="s">
        <v>79</v>
      </c>
      <c r="FL19" s="39" t="s">
        <v>128</v>
      </c>
      <c r="FM19" s="32" t="s">
        <v>524</v>
      </c>
      <c r="FN19" s="99"/>
      <c r="FO19" s="37" t="s">
        <v>79</v>
      </c>
      <c r="FP19" s="97"/>
      <c r="FQ19" s="16"/>
      <c r="FR19" s="16"/>
      <c r="FS19" s="97"/>
      <c r="FT19" s="78" t="s">
        <v>521</v>
      </c>
      <c r="FU19" s="16"/>
      <c r="FV19" s="116"/>
      <c r="FW19" s="30" t="s">
        <v>280</v>
      </c>
      <c r="FX19" s="123"/>
      <c r="FY19" s="30" t="s">
        <v>280</v>
      </c>
      <c r="FZ19" s="14"/>
      <c r="GA19" s="99"/>
      <c r="GB19" s="30" t="s">
        <v>280</v>
      </c>
      <c r="GC19" s="14"/>
      <c r="GD19" s="120"/>
      <c r="GE19" s="18"/>
      <c r="GF19" s="30" t="s">
        <v>280</v>
      </c>
      <c r="GG19" s="16"/>
      <c r="GH19" s="98"/>
      <c r="GI19" s="30" t="s">
        <v>280</v>
      </c>
      <c r="GJ19" s="16"/>
      <c r="GK19" s="99"/>
      <c r="GL19" s="30" t="s">
        <v>280</v>
      </c>
      <c r="GN19" s="99"/>
      <c r="GO19" s="14"/>
      <c r="GP19" s="32" t="s">
        <v>160</v>
      </c>
      <c r="GQ19" s="16"/>
      <c r="GR19" s="120"/>
      <c r="GS19" s="30" t="s">
        <v>281</v>
      </c>
      <c r="GT19" s="16"/>
      <c r="GU19" s="98"/>
      <c r="GV19" s="16"/>
      <c r="GW19" s="16"/>
      <c r="GX19" s="99"/>
      <c r="GY19" s="16"/>
      <c r="GZ19" s="16"/>
      <c r="HA19" s="116"/>
      <c r="HB19" s="16"/>
      <c r="HC19" s="16"/>
      <c r="HD19" s="99"/>
      <c r="HE19" s="16"/>
      <c r="HF19" s="16"/>
      <c r="HG19" s="137"/>
      <c r="HH19" s="16"/>
      <c r="HI19" s="16"/>
      <c r="HJ19" s="128"/>
      <c r="HK19" s="33" t="s">
        <v>32</v>
      </c>
      <c r="HM19" s="98"/>
      <c r="HN19" s="16"/>
      <c r="HO19" s="16"/>
      <c r="HP19" s="128"/>
    </row>
    <row r="20" spans="1:224" ht="73.5" thickBot="1">
      <c r="A20" s="14">
        <f t="shared" si="8"/>
        <v>16</v>
      </c>
      <c r="B20" s="59" t="s">
        <v>5</v>
      </c>
      <c r="C20" s="61">
        <f t="shared" si="0"/>
        <v>13</v>
      </c>
      <c r="D20" s="57" t="s">
        <v>6</v>
      </c>
      <c r="E20" s="58">
        <f t="shared" si="1"/>
        <v>6</v>
      </c>
      <c r="F20" s="59" t="s">
        <v>7</v>
      </c>
      <c r="G20" s="60">
        <f t="shared" si="2"/>
        <v>7</v>
      </c>
      <c r="H20" s="57" t="s">
        <v>8</v>
      </c>
      <c r="I20" s="62">
        <f t="shared" si="3"/>
        <v>7</v>
      </c>
      <c r="J20" s="74" t="s">
        <v>9</v>
      </c>
      <c r="K20" s="75">
        <f t="shared" si="4"/>
        <v>6</v>
      </c>
      <c r="L20" s="63" t="s">
        <v>11</v>
      </c>
      <c r="M20" s="64">
        <f t="shared" si="5"/>
        <v>7</v>
      </c>
      <c r="N20" s="65" t="s">
        <v>12</v>
      </c>
      <c r="O20" s="66">
        <f t="shared" si="6"/>
        <v>1</v>
      </c>
      <c r="P20" s="65" t="s">
        <v>13</v>
      </c>
      <c r="Q20" s="66">
        <f t="shared" si="7"/>
        <v>14</v>
      </c>
      <c r="R20" s="7"/>
      <c r="S20" s="40">
        <f t="shared" si="9"/>
        <v>16</v>
      </c>
      <c r="T20" s="153"/>
      <c r="U20" s="30" t="s">
        <v>276</v>
      </c>
      <c r="V20" s="16"/>
      <c r="W20" s="99"/>
      <c r="X20" s="30" t="s">
        <v>276</v>
      </c>
      <c r="Y20" s="99"/>
      <c r="Z20" s="32" t="s">
        <v>153</v>
      </c>
      <c r="AA20" s="16"/>
      <c r="AB20" s="99"/>
      <c r="AC20" s="30" t="s">
        <v>276</v>
      </c>
      <c r="AD20" s="16"/>
      <c r="AE20" s="99"/>
      <c r="AF20" s="30" t="s">
        <v>276</v>
      </c>
      <c r="AG20" s="99"/>
      <c r="AH20" s="30" t="s">
        <v>276</v>
      </c>
      <c r="AI20" s="16"/>
      <c r="AJ20" s="98"/>
      <c r="AK20" s="30" t="s">
        <v>276</v>
      </c>
      <c r="AL20" s="99"/>
      <c r="AM20" s="30" t="s">
        <v>277</v>
      </c>
      <c r="AN20" s="32" t="s">
        <v>168</v>
      </c>
      <c r="AO20" s="99"/>
      <c r="AP20" s="34" t="s">
        <v>736</v>
      </c>
      <c r="AQ20" s="16"/>
      <c r="AR20" s="99"/>
      <c r="AS20" s="34" t="s">
        <v>428</v>
      </c>
      <c r="AT20" s="99"/>
      <c r="AU20" s="34" t="s">
        <v>429</v>
      </c>
      <c r="AV20" s="16"/>
      <c r="AW20" s="124"/>
      <c r="AX20" s="32" t="s">
        <v>34</v>
      </c>
      <c r="AY20" s="99"/>
      <c r="AZ20" s="16"/>
      <c r="BA20" s="32" t="s">
        <v>344</v>
      </c>
      <c r="BB20" s="99"/>
      <c r="BC20" s="34" t="s">
        <v>736</v>
      </c>
      <c r="BD20" s="16"/>
      <c r="BE20" s="99"/>
      <c r="BF20" s="34" t="s">
        <v>429</v>
      </c>
      <c r="BG20" s="99"/>
      <c r="BH20" s="36" t="s">
        <v>39</v>
      </c>
      <c r="BI20" s="32" t="s">
        <v>145</v>
      </c>
      <c r="BJ20" s="99"/>
      <c r="BK20" s="32" t="s">
        <v>157</v>
      </c>
      <c r="BL20" s="99"/>
      <c r="BM20" s="34" t="s">
        <v>736</v>
      </c>
      <c r="BN20" s="32" t="s">
        <v>150</v>
      </c>
      <c r="BO20" s="99"/>
      <c r="BP20" s="67" t="s">
        <v>447</v>
      </c>
      <c r="BQ20" s="16"/>
      <c r="BR20" s="99"/>
      <c r="BS20" s="67" t="s">
        <v>447</v>
      </c>
      <c r="BT20" s="99"/>
      <c r="BU20" s="67" t="s">
        <v>447</v>
      </c>
      <c r="BV20" s="32" t="s">
        <v>166</v>
      </c>
      <c r="BW20" s="99"/>
      <c r="BX20" s="67" t="s">
        <v>447</v>
      </c>
      <c r="BY20" s="99"/>
      <c r="BZ20" s="67" t="s">
        <v>447</v>
      </c>
      <c r="CA20" s="16"/>
      <c r="CB20" s="91"/>
      <c r="CC20" s="16"/>
      <c r="CD20" s="16"/>
      <c r="CE20" s="99"/>
      <c r="CF20" s="16"/>
      <c r="CG20" s="99"/>
      <c r="CH20" s="16"/>
      <c r="CI20" s="32" t="s">
        <v>158</v>
      </c>
      <c r="CJ20" s="99"/>
      <c r="CK20" s="16"/>
      <c r="CL20" s="99"/>
      <c r="CM20" s="16"/>
      <c r="CO20" s="98"/>
      <c r="CP20" s="16"/>
      <c r="CQ20" s="16"/>
      <c r="CR20" s="99"/>
      <c r="CS20" s="17"/>
      <c r="CT20" s="103"/>
      <c r="CU20" s="27" t="s">
        <v>77</v>
      </c>
      <c r="CV20" s="16"/>
      <c r="CW20" s="99"/>
      <c r="CX20" s="27" t="s">
        <v>77</v>
      </c>
      <c r="CY20" s="99"/>
      <c r="CZ20" s="27" t="s">
        <v>77</v>
      </c>
      <c r="DA20" s="16"/>
      <c r="DB20" s="98"/>
      <c r="DC20" s="27" t="s">
        <v>77</v>
      </c>
      <c r="DD20" s="16"/>
      <c r="DE20" s="99"/>
      <c r="DF20" s="27" t="s">
        <v>77</v>
      </c>
      <c r="DG20" s="123"/>
      <c r="DH20" s="27" t="s">
        <v>77</v>
      </c>
      <c r="DI20" s="32" t="s">
        <v>333</v>
      </c>
      <c r="DJ20" s="99"/>
      <c r="DK20" s="27" t="s">
        <v>78</v>
      </c>
      <c r="DL20" s="99"/>
      <c r="DM20" s="39" t="s">
        <v>340</v>
      </c>
      <c r="DN20" s="16"/>
      <c r="DO20" s="97"/>
      <c r="DP20" s="39" t="s">
        <v>341</v>
      </c>
      <c r="DQ20" s="16"/>
      <c r="DR20" s="120"/>
      <c r="DS20" s="39" t="s">
        <v>341</v>
      </c>
      <c r="DT20" s="99"/>
      <c r="DU20" s="39" t="s">
        <v>341</v>
      </c>
      <c r="DV20" s="16"/>
      <c r="DW20" s="124"/>
      <c r="DX20" s="39" t="s">
        <v>341</v>
      </c>
      <c r="DY20" s="98"/>
      <c r="EA20" s="16"/>
      <c r="EB20" s="97"/>
      <c r="ED20" s="16"/>
      <c r="EE20" s="99"/>
      <c r="EG20" s="97"/>
      <c r="EI20" s="32" t="s">
        <v>175</v>
      </c>
      <c r="EJ20" s="99"/>
      <c r="EL20" s="98"/>
      <c r="EN20" s="16"/>
      <c r="EO20" s="97"/>
      <c r="EP20" s="134"/>
      <c r="ER20" s="16"/>
      <c r="ES20" s="97"/>
      <c r="EU20" s="16"/>
      <c r="EW20" s="32" t="s">
        <v>176</v>
      </c>
      <c r="EX20" s="16"/>
      <c r="EY20" s="128"/>
      <c r="EZ20" s="16"/>
      <c r="FA20" s="16"/>
      <c r="FB20" s="116"/>
      <c r="FC20" s="15" t="s">
        <v>102</v>
      </c>
      <c r="FD20" s="16"/>
      <c r="FE20" s="16"/>
      <c r="FF20" s="97"/>
      <c r="FG20" s="15" t="s">
        <v>102</v>
      </c>
      <c r="FH20" s="16"/>
      <c r="FI20" s="98"/>
      <c r="FJ20" s="15" t="s">
        <v>102</v>
      </c>
      <c r="FL20" s="15" t="s">
        <v>102</v>
      </c>
      <c r="FM20" s="32" t="s">
        <v>524</v>
      </c>
      <c r="FN20" s="99"/>
      <c r="FO20" s="15" t="s">
        <v>102</v>
      </c>
      <c r="FP20" s="97"/>
      <c r="FQ20" s="16"/>
      <c r="FR20" s="16"/>
      <c r="FS20" s="97"/>
      <c r="FT20" s="78" t="s">
        <v>520</v>
      </c>
      <c r="FU20" s="16"/>
      <c r="FV20" s="116"/>
      <c r="FW20" s="16"/>
      <c r="FX20" s="123"/>
      <c r="FY20" s="14"/>
      <c r="FZ20" s="32" t="s">
        <v>173</v>
      </c>
      <c r="GA20" s="99"/>
      <c r="GB20" s="14"/>
      <c r="GC20" s="14"/>
      <c r="GD20" s="120"/>
      <c r="GE20" s="18"/>
      <c r="GF20" s="39" t="s">
        <v>128</v>
      </c>
      <c r="GG20" s="16"/>
      <c r="GH20" s="98"/>
      <c r="GI20" s="16"/>
      <c r="GJ20" s="16"/>
      <c r="GK20" s="99"/>
      <c r="GL20" s="14"/>
      <c r="GM20" s="32" t="s">
        <v>161</v>
      </c>
      <c r="GN20" s="99"/>
      <c r="GO20" s="14"/>
      <c r="GP20" s="15" t="s">
        <v>60</v>
      </c>
      <c r="GQ20" s="16"/>
      <c r="GR20" s="120"/>
      <c r="GS20" s="15" t="s">
        <v>101</v>
      </c>
      <c r="GT20" s="16"/>
      <c r="GU20" s="98"/>
      <c r="GV20" s="15" t="s">
        <v>101</v>
      </c>
      <c r="GW20" s="16"/>
      <c r="GX20" s="99"/>
      <c r="GY20" s="15" t="s">
        <v>101</v>
      </c>
      <c r="GZ20" s="16"/>
      <c r="HA20" s="116"/>
      <c r="HB20" s="15" t="s">
        <v>101</v>
      </c>
      <c r="HC20" s="16"/>
      <c r="HD20" s="99"/>
      <c r="HE20" s="15" t="s">
        <v>60</v>
      </c>
      <c r="HF20" s="16"/>
      <c r="HG20" s="138"/>
      <c r="HH20" s="15" t="s">
        <v>60</v>
      </c>
      <c r="HI20" s="16"/>
      <c r="HJ20" s="128"/>
      <c r="HK20" s="33" t="s">
        <v>32</v>
      </c>
      <c r="HM20" s="98"/>
      <c r="HO20" s="16"/>
      <c r="HP20" s="128"/>
    </row>
    <row r="21" spans="1:224" ht="72.75">
      <c r="A21" s="14">
        <f t="shared" si="8"/>
        <v>17</v>
      </c>
      <c r="B21" s="59" t="s">
        <v>5</v>
      </c>
      <c r="C21" s="61">
        <f t="shared" si="0"/>
        <v>13</v>
      </c>
      <c r="D21" s="57" t="s">
        <v>6</v>
      </c>
      <c r="E21" s="58">
        <f t="shared" si="1"/>
        <v>6</v>
      </c>
      <c r="F21" s="59" t="s">
        <v>7</v>
      </c>
      <c r="G21" s="60">
        <f t="shared" si="2"/>
        <v>7</v>
      </c>
      <c r="H21" s="57" t="s">
        <v>8</v>
      </c>
      <c r="I21" s="62">
        <f t="shared" si="3"/>
        <v>7</v>
      </c>
      <c r="J21" s="74" t="s">
        <v>9</v>
      </c>
      <c r="K21" s="75">
        <f t="shared" si="4"/>
        <v>6</v>
      </c>
      <c r="L21" s="63" t="s">
        <v>11</v>
      </c>
      <c r="M21" s="64">
        <f t="shared" si="5"/>
        <v>7</v>
      </c>
      <c r="N21" s="65" t="s">
        <v>12</v>
      </c>
      <c r="O21" s="66">
        <f t="shared" si="6"/>
        <v>1</v>
      </c>
      <c r="P21" s="65" t="s">
        <v>13</v>
      </c>
      <c r="Q21" s="66">
        <f t="shared" si="7"/>
        <v>14</v>
      </c>
      <c r="R21" s="7"/>
      <c r="S21" s="40">
        <f t="shared" si="9"/>
        <v>17</v>
      </c>
      <c r="T21" s="154" t="s">
        <v>23</v>
      </c>
      <c r="U21" s="30" t="s">
        <v>278</v>
      </c>
      <c r="V21" s="16"/>
      <c r="W21" s="89" t="s">
        <v>459</v>
      </c>
      <c r="X21" s="30" t="s">
        <v>278</v>
      </c>
      <c r="Y21" s="104"/>
      <c r="Z21" s="32" t="s">
        <v>153</v>
      </c>
      <c r="AA21" s="16"/>
      <c r="AB21" s="89" t="s">
        <v>535</v>
      </c>
      <c r="AC21" s="30" t="s">
        <v>278</v>
      </c>
      <c r="AD21" s="16"/>
      <c r="AE21" s="104"/>
      <c r="AF21" s="30" t="s">
        <v>278</v>
      </c>
      <c r="AG21" s="104"/>
      <c r="AH21" s="16"/>
      <c r="AI21" s="32" t="s">
        <v>344</v>
      </c>
      <c r="AJ21" s="104"/>
      <c r="AK21" s="30" t="s">
        <v>278</v>
      </c>
      <c r="AL21" s="104"/>
      <c r="AM21" s="30" t="s">
        <v>278</v>
      </c>
      <c r="AN21" s="16"/>
      <c r="AO21" s="89" t="s">
        <v>547</v>
      </c>
      <c r="AP21" s="30" t="s">
        <v>279</v>
      </c>
      <c r="AQ21" s="16"/>
      <c r="AR21" s="104"/>
      <c r="AT21" s="104"/>
      <c r="AU21" s="36" t="s">
        <v>39</v>
      </c>
      <c r="AV21" s="16"/>
      <c r="AW21" s="104"/>
      <c r="AY21" s="104"/>
      <c r="AZ21" s="16"/>
      <c r="BA21" s="32" t="s">
        <v>150</v>
      </c>
      <c r="BB21" s="104"/>
      <c r="BC21" s="67" t="s">
        <v>448</v>
      </c>
      <c r="BD21" s="16"/>
      <c r="BE21" s="104"/>
      <c r="BF21" s="67" t="s">
        <v>448</v>
      </c>
      <c r="BG21" s="104"/>
      <c r="BH21" s="67" t="s">
        <v>448</v>
      </c>
      <c r="BI21" s="16"/>
      <c r="BJ21" s="104"/>
      <c r="BK21" s="32" t="s">
        <v>34</v>
      </c>
      <c r="BL21" s="107" t="s">
        <v>549</v>
      </c>
      <c r="BM21" s="16"/>
      <c r="BN21" s="32" t="s">
        <v>169</v>
      </c>
      <c r="BO21" s="104"/>
      <c r="BP21" s="67" t="s">
        <v>448</v>
      </c>
      <c r="BQ21" s="16"/>
      <c r="BR21" s="104"/>
      <c r="BS21" s="67" t="s">
        <v>448</v>
      </c>
      <c r="BT21" s="142" t="s">
        <v>703</v>
      </c>
      <c r="BU21" s="16"/>
      <c r="BV21" s="16"/>
      <c r="BW21" s="104"/>
      <c r="BX21" s="32" t="s">
        <v>156</v>
      </c>
      <c r="BY21" s="104"/>
      <c r="BZ21" s="16"/>
      <c r="CA21" s="16"/>
      <c r="CB21" s="104"/>
      <c r="CC21" s="39" t="s">
        <v>340</v>
      </c>
      <c r="CD21" s="16"/>
      <c r="CE21" s="104"/>
      <c r="CF21" s="39" t="s">
        <v>341</v>
      </c>
      <c r="CG21" s="104"/>
      <c r="CH21" s="39" t="s">
        <v>341</v>
      </c>
      <c r="CI21" s="16"/>
      <c r="CJ21" s="104"/>
      <c r="CK21" s="39" t="s">
        <v>341</v>
      </c>
      <c r="CL21" s="104"/>
      <c r="CM21" s="39" t="s">
        <v>341</v>
      </c>
      <c r="CN21" s="16"/>
      <c r="CO21" s="104"/>
      <c r="CP21" s="37" t="s">
        <v>79</v>
      </c>
      <c r="CQ21" s="16"/>
      <c r="CR21" s="104"/>
      <c r="CS21" s="17"/>
      <c r="CT21" s="145"/>
      <c r="CU21" s="37" t="s">
        <v>79</v>
      </c>
      <c r="CV21" s="32" t="s">
        <v>158</v>
      </c>
      <c r="CW21" s="104"/>
      <c r="CX21" s="37" t="s">
        <v>79</v>
      </c>
      <c r="CY21" s="104"/>
      <c r="CZ21" s="15" t="s">
        <v>103</v>
      </c>
      <c r="DA21" s="16"/>
      <c r="DB21" s="110" t="s">
        <v>564</v>
      </c>
      <c r="DC21" s="15" t="s">
        <v>103</v>
      </c>
      <c r="DD21" s="16"/>
      <c r="DE21" s="104"/>
      <c r="DF21" s="15" t="s">
        <v>103</v>
      </c>
      <c r="DG21" s="104"/>
      <c r="DH21" s="15" t="s">
        <v>103</v>
      </c>
      <c r="DI21" s="32" t="s">
        <v>167</v>
      </c>
      <c r="DJ21" s="104"/>
      <c r="DK21" s="15" t="s">
        <v>103</v>
      </c>
      <c r="DL21" s="107" t="s">
        <v>569</v>
      </c>
      <c r="DN21" s="16"/>
      <c r="DO21" s="89" t="s">
        <v>535</v>
      </c>
      <c r="DQ21" s="16"/>
      <c r="DR21" s="110" t="s">
        <v>575</v>
      </c>
      <c r="DV21" s="32" t="s">
        <v>334</v>
      </c>
      <c r="DW21" s="104"/>
      <c r="DY21" s="104"/>
      <c r="EA21" s="16"/>
      <c r="EB21" s="113" t="s">
        <v>585</v>
      </c>
      <c r="EC21" s="16"/>
      <c r="ED21" s="16"/>
      <c r="EE21" s="104"/>
      <c r="EF21" s="37" t="s">
        <v>80</v>
      </c>
      <c r="EH21" s="15" t="s">
        <v>123</v>
      </c>
      <c r="EI21" s="16"/>
      <c r="EJ21" s="89" t="s">
        <v>594</v>
      </c>
      <c r="EK21" s="15" t="s">
        <v>123</v>
      </c>
      <c r="EL21" s="104"/>
      <c r="EM21" s="15" t="s">
        <v>123</v>
      </c>
      <c r="EN21" s="16"/>
      <c r="EO21" s="113" t="s">
        <v>601</v>
      </c>
      <c r="EP21" s="104"/>
      <c r="EQ21" s="15" t="s">
        <v>123</v>
      </c>
      <c r="ER21" s="16"/>
      <c r="ES21" s="125" t="s">
        <v>606</v>
      </c>
      <c r="ET21" s="15" t="s">
        <v>122</v>
      </c>
      <c r="EU21" s="16"/>
      <c r="EV21" s="113" t="s">
        <v>611</v>
      </c>
      <c r="EW21" s="15" t="s">
        <v>122</v>
      </c>
      <c r="EX21" s="32" t="s">
        <v>174</v>
      </c>
      <c r="EY21" s="104"/>
      <c r="EZ21" s="15" t="s">
        <v>122</v>
      </c>
      <c r="FA21" s="16"/>
      <c r="FB21" s="110" t="s">
        <v>619</v>
      </c>
      <c r="FC21" s="32" t="s">
        <v>146</v>
      </c>
      <c r="FD21" s="32" t="s">
        <v>173</v>
      </c>
      <c r="FE21" s="16"/>
      <c r="FF21" s="104"/>
      <c r="FG21" s="78" t="s">
        <v>520</v>
      </c>
      <c r="FH21" s="32" t="s">
        <v>524</v>
      </c>
      <c r="FI21" s="104"/>
      <c r="FJ21" s="37" t="s">
        <v>79</v>
      </c>
      <c r="FK21" s="142" t="s">
        <v>709</v>
      </c>
      <c r="FL21" s="37" t="s">
        <v>79</v>
      </c>
      <c r="FM21" s="16"/>
      <c r="FN21" s="139" t="s">
        <v>633</v>
      </c>
      <c r="FO21" s="37" t="s">
        <v>79</v>
      </c>
      <c r="FP21" s="89" t="s">
        <v>635</v>
      </c>
      <c r="FQ21" s="34" t="s">
        <v>429</v>
      </c>
      <c r="FR21" s="16"/>
      <c r="FS21" s="113" t="s">
        <v>639</v>
      </c>
      <c r="FT21" s="34" t="s">
        <v>736</v>
      </c>
      <c r="FU21" s="16"/>
      <c r="FV21" s="89" t="s">
        <v>644</v>
      </c>
      <c r="FW21" s="34" t="s">
        <v>429</v>
      </c>
      <c r="FX21" s="89" t="s">
        <v>647</v>
      </c>
      <c r="FY21" s="34" t="s">
        <v>429</v>
      </c>
      <c r="FZ21" s="14"/>
      <c r="GA21" s="89" t="s">
        <v>635</v>
      </c>
      <c r="GB21" s="34" t="s">
        <v>736</v>
      </c>
      <c r="GC21" s="14"/>
      <c r="GD21" s="113" t="s">
        <v>652</v>
      </c>
      <c r="GE21" s="20"/>
      <c r="GF21" s="34" t="s">
        <v>428</v>
      </c>
      <c r="GG21" s="16"/>
      <c r="GH21" s="139" t="s">
        <v>633</v>
      </c>
      <c r="GI21" s="16"/>
      <c r="GJ21" s="21"/>
      <c r="GK21" s="113" t="s">
        <v>656</v>
      </c>
      <c r="GL21" s="16"/>
      <c r="GM21" s="16"/>
      <c r="GN21" s="113" t="s">
        <v>660</v>
      </c>
      <c r="GO21" s="19"/>
      <c r="GP21" s="32" t="s">
        <v>160</v>
      </c>
      <c r="GQ21" s="14"/>
      <c r="GR21" s="104"/>
      <c r="GS21" s="16"/>
      <c r="GT21" s="21"/>
      <c r="GU21" s="104"/>
      <c r="GV21" s="16"/>
      <c r="GW21" s="16"/>
      <c r="GX21" s="160" t="s">
        <v>672</v>
      </c>
      <c r="GY21" s="16"/>
      <c r="GZ21" s="21"/>
      <c r="HA21" s="107" t="s">
        <v>677</v>
      </c>
      <c r="HB21" s="32" t="s">
        <v>180</v>
      </c>
      <c r="HC21" s="16"/>
      <c r="HD21" s="129" t="s">
        <v>679</v>
      </c>
      <c r="HE21" s="16"/>
      <c r="HF21" s="16"/>
      <c r="HG21" s="117" t="s">
        <v>682</v>
      </c>
      <c r="HH21" s="33" t="s">
        <v>32</v>
      </c>
      <c r="HI21" s="35"/>
      <c r="HJ21" s="104"/>
      <c r="HK21" s="39" t="s">
        <v>128</v>
      </c>
      <c r="HL21" s="16"/>
      <c r="HM21" s="125" t="s">
        <v>688</v>
      </c>
      <c r="HN21" s="16"/>
      <c r="HO21" s="16"/>
      <c r="HP21" s="125" t="s">
        <v>693</v>
      </c>
    </row>
    <row r="22" spans="1:224" ht="72.75">
      <c r="A22" s="14">
        <f t="shared" si="8"/>
        <v>18</v>
      </c>
      <c r="B22" s="59" t="s">
        <v>5</v>
      </c>
      <c r="C22" s="61">
        <f t="shared" si="0"/>
        <v>13</v>
      </c>
      <c r="D22" s="57" t="s">
        <v>6</v>
      </c>
      <c r="E22" s="58">
        <f t="shared" si="1"/>
        <v>5</v>
      </c>
      <c r="F22" s="59" t="s">
        <v>7</v>
      </c>
      <c r="G22" s="60">
        <f t="shared" si="2"/>
        <v>7</v>
      </c>
      <c r="H22" s="57" t="s">
        <v>8</v>
      </c>
      <c r="I22" s="62">
        <f t="shared" si="3"/>
        <v>7</v>
      </c>
      <c r="J22" s="74" t="s">
        <v>9</v>
      </c>
      <c r="K22" s="75">
        <f t="shared" si="4"/>
        <v>6</v>
      </c>
      <c r="L22" s="63" t="s">
        <v>11</v>
      </c>
      <c r="M22" s="64">
        <f t="shared" si="5"/>
        <v>7</v>
      </c>
      <c r="N22" s="65" t="s">
        <v>12</v>
      </c>
      <c r="O22" s="66">
        <f t="shared" si="6"/>
        <v>1</v>
      </c>
      <c r="P22" s="65" t="s">
        <v>13</v>
      </c>
      <c r="Q22" s="66">
        <f t="shared" si="7"/>
        <v>14</v>
      </c>
      <c r="R22" s="7"/>
      <c r="S22" s="40">
        <f t="shared" si="9"/>
        <v>18</v>
      </c>
      <c r="T22" s="155"/>
      <c r="U22" s="67" t="s">
        <v>448</v>
      </c>
      <c r="V22" s="16"/>
      <c r="W22" s="90"/>
      <c r="X22" s="67" t="s">
        <v>448</v>
      </c>
      <c r="Y22" s="105"/>
      <c r="Z22" s="32" t="s">
        <v>154</v>
      </c>
      <c r="AA22" s="16"/>
      <c r="AB22" s="90"/>
      <c r="AC22" s="67" t="s">
        <v>448</v>
      </c>
      <c r="AD22" s="16"/>
      <c r="AE22" s="105"/>
      <c r="AF22" s="67" t="s">
        <v>448</v>
      </c>
      <c r="AG22" s="105"/>
      <c r="AH22" s="16"/>
      <c r="AI22" s="32" t="s">
        <v>344</v>
      </c>
      <c r="AJ22" s="105"/>
      <c r="AK22" s="67" t="s">
        <v>448</v>
      </c>
      <c r="AL22" s="105"/>
      <c r="AM22" s="16"/>
      <c r="AN22" s="16"/>
      <c r="AO22" s="90"/>
      <c r="AP22" s="16"/>
      <c r="AQ22" s="16"/>
      <c r="AR22" s="105"/>
      <c r="AS22" s="30" t="s">
        <v>278</v>
      </c>
      <c r="AT22" s="105"/>
      <c r="AU22" s="36" t="s">
        <v>39</v>
      </c>
      <c r="AV22" s="16"/>
      <c r="AW22" s="105"/>
      <c r="AX22" s="30" t="s">
        <v>278</v>
      </c>
      <c r="AY22" s="105"/>
      <c r="AZ22" s="16"/>
      <c r="BA22" s="32" t="s">
        <v>150</v>
      </c>
      <c r="BB22" s="105"/>
      <c r="BC22" s="30" t="s">
        <v>278</v>
      </c>
      <c r="BD22" s="16"/>
      <c r="BE22" s="105"/>
      <c r="BF22" s="30" t="s">
        <v>278</v>
      </c>
      <c r="BG22" s="105"/>
      <c r="BH22" s="30" t="s">
        <v>278</v>
      </c>
      <c r="BI22" s="16"/>
      <c r="BJ22" s="105"/>
      <c r="BK22" s="32" t="s">
        <v>34</v>
      </c>
      <c r="BL22" s="108"/>
      <c r="BM22" s="30" t="s">
        <v>278</v>
      </c>
      <c r="BN22" s="32" t="s">
        <v>169</v>
      </c>
      <c r="BO22" s="105"/>
      <c r="BP22" s="30" t="s">
        <v>279</v>
      </c>
      <c r="BQ22" s="16"/>
      <c r="BR22" s="105"/>
      <c r="BS22" s="16"/>
      <c r="BT22" s="143"/>
      <c r="BU22" s="16"/>
      <c r="BV22" s="16"/>
      <c r="BW22" s="105"/>
      <c r="BX22" s="32" t="s">
        <v>156</v>
      </c>
      <c r="BY22" s="105"/>
      <c r="BZ22" s="37" t="s">
        <v>79</v>
      </c>
      <c r="CA22" s="32" t="s">
        <v>147</v>
      </c>
      <c r="CB22" s="105"/>
      <c r="CC22" s="37" t="s">
        <v>79</v>
      </c>
      <c r="CD22" s="16"/>
      <c r="CE22" s="105"/>
      <c r="CF22" s="37" t="s">
        <v>79</v>
      </c>
      <c r="CG22" s="105"/>
      <c r="CH22" s="37" t="s">
        <v>79</v>
      </c>
      <c r="CI22" s="16"/>
      <c r="CJ22" s="105"/>
      <c r="CK22" s="37" t="s">
        <v>79</v>
      </c>
      <c r="CL22" s="105"/>
      <c r="CN22" s="16"/>
      <c r="CO22" s="105"/>
      <c r="CQ22" s="16"/>
      <c r="CR22" s="105"/>
      <c r="CS22" s="17"/>
      <c r="CT22" s="146"/>
      <c r="CU22" s="39" t="s">
        <v>340</v>
      </c>
      <c r="CV22" s="32" t="s">
        <v>158</v>
      </c>
      <c r="CW22" s="105"/>
      <c r="CX22" s="39" t="s">
        <v>341</v>
      </c>
      <c r="CY22" s="105"/>
      <c r="DA22" s="16"/>
      <c r="DB22" s="111"/>
      <c r="DC22" s="39" t="s">
        <v>341</v>
      </c>
      <c r="DD22" s="16"/>
      <c r="DE22" s="105"/>
      <c r="DF22" s="39" t="s">
        <v>341</v>
      </c>
      <c r="DG22" s="105"/>
      <c r="DH22" s="16"/>
      <c r="DI22" s="32" t="s">
        <v>167</v>
      </c>
      <c r="DJ22" s="105"/>
      <c r="DK22" s="16"/>
      <c r="DL22" s="108"/>
      <c r="DM22" s="15" t="s">
        <v>103</v>
      </c>
      <c r="DN22" s="16"/>
      <c r="DO22" s="90"/>
      <c r="DP22" s="15" t="s">
        <v>103</v>
      </c>
      <c r="DQ22" s="16"/>
      <c r="DR22" s="111"/>
      <c r="DS22" s="15" t="s">
        <v>103</v>
      </c>
      <c r="DU22" s="15" t="s">
        <v>103</v>
      </c>
      <c r="DV22" s="32" t="s">
        <v>333</v>
      </c>
      <c r="DW22" s="105"/>
      <c r="DX22" s="15" t="s">
        <v>103</v>
      </c>
      <c r="DY22" s="105"/>
      <c r="DZ22" s="16"/>
      <c r="EA22" s="16"/>
      <c r="EB22" s="114"/>
      <c r="EC22" s="16"/>
      <c r="ED22" s="16"/>
      <c r="EE22" s="105"/>
      <c r="EF22" s="16"/>
      <c r="EH22" s="37" t="s">
        <v>79</v>
      </c>
      <c r="EI22" s="16"/>
      <c r="EJ22" s="90"/>
      <c r="EK22" s="37" t="s">
        <v>80</v>
      </c>
      <c r="EL22" s="105"/>
      <c r="EM22" s="16"/>
      <c r="EN22" s="16"/>
      <c r="EO22" s="114"/>
      <c r="EP22" s="105"/>
      <c r="EQ22" s="78" t="s">
        <v>520</v>
      </c>
      <c r="ER22" s="16"/>
      <c r="ES22" s="126"/>
      <c r="ET22" s="34" t="s">
        <v>428</v>
      </c>
      <c r="EU22" s="16"/>
      <c r="EV22" s="114"/>
      <c r="EW22" s="34" t="s">
        <v>429</v>
      </c>
      <c r="EX22" s="32" t="s">
        <v>174</v>
      </c>
      <c r="EY22" s="105"/>
      <c r="EZ22" s="32" t="s">
        <v>177</v>
      </c>
      <c r="FA22" s="16"/>
      <c r="FB22" s="111"/>
      <c r="FC22" s="34" t="s">
        <v>429</v>
      </c>
      <c r="FD22" s="32" t="s">
        <v>173</v>
      </c>
      <c r="FE22" s="16"/>
      <c r="FF22" s="105"/>
      <c r="FG22" s="34" t="s">
        <v>736</v>
      </c>
      <c r="FH22" s="32" t="s">
        <v>524</v>
      </c>
      <c r="FI22" s="105"/>
      <c r="FJ22" s="34" t="s">
        <v>429</v>
      </c>
      <c r="FK22" s="143"/>
      <c r="FL22" s="34" t="s">
        <v>428</v>
      </c>
      <c r="FM22" s="16"/>
      <c r="FN22" s="140"/>
      <c r="FP22" s="90"/>
      <c r="FQ22" s="15" t="s">
        <v>68</v>
      </c>
      <c r="FR22" s="16"/>
      <c r="FS22" s="114"/>
      <c r="FT22" s="15" t="s">
        <v>68</v>
      </c>
      <c r="FU22" s="16"/>
      <c r="FV22" s="90"/>
      <c r="FW22" s="15" t="s">
        <v>68</v>
      </c>
      <c r="FX22" s="90"/>
      <c r="FY22" s="15" t="s">
        <v>69</v>
      </c>
      <c r="FZ22" s="14"/>
      <c r="GA22" s="90"/>
      <c r="GB22" s="15" t="s">
        <v>69</v>
      </c>
      <c r="GC22" s="14"/>
      <c r="GD22" s="114"/>
      <c r="GE22" s="23"/>
      <c r="GF22" s="15" t="s">
        <v>69</v>
      </c>
      <c r="GG22" s="16"/>
      <c r="GH22" s="140"/>
      <c r="GI22" s="15" t="s">
        <v>69</v>
      </c>
      <c r="GJ22" s="24"/>
      <c r="GK22" s="114"/>
      <c r="GL22" s="16"/>
      <c r="GM22" s="16"/>
      <c r="GN22" s="114"/>
      <c r="GO22" s="80"/>
      <c r="GQ22" s="14"/>
      <c r="GR22" s="105"/>
      <c r="GT22" s="24"/>
      <c r="GU22" s="105"/>
      <c r="GV22" s="39" t="s">
        <v>128</v>
      </c>
      <c r="GW22" s="16"/>
      <c r="GX22" s="161"/>
      <c r="GY22" s="32" t="s">
        <v>164</v>
      </c>
      <c r="GZ22" s="24"/>
      <c r="HA22" s="108"/>
      <c r="HB22" s="16"/>
      <c r="HC22" s="16"/>
      <c r="HD22" s="130"/>
      <c r="HE22" s="16"/>
      <c r="HF22" s="16"/>
      <c r="HG22" s="118"/>
      <c r="HH22" s="33" t="s">
        <v>32</v>
      </c>
      <c r="HI22" s="35"/>
      <c r="HJ22" s="105"/>
      <c r="HK22" s="16"/>
      <c r="HL22" s="16"/>
      <c r="HM22" s="126"/>
      <c r="HN22" s="16"/>
      <c r="HO22" s="16"/>
      <c r="HP22" s="126"/>
    </row>
    <row r="23" spans="1:224" ht="72.75">
      <c r="A23" s="14">
        <f t="shared" si="8"/>
        <v>19</v>
      </c>
      <c r="B23" s="59" t="s">
        <v>5</v>
      </c>
      <c r="C23" s="61">
        <f>COUNTIF($V23:$HP23,"ch wew *")</f>
        <v>13</v>
      </c>
      <c r="D23" s="57" t="s">
        <v>6</v>
      </c>
      <c r="E23" s="58">
        <f>COUNTIF($V23:$HP23,"chir*")</f>
        <v>6</v>
      </c>
      <c r="F23" s="59" t="s">
        <v>7</v>
      </c>
      <c r="G23" s="60">
        <f>COUNTIF($V23:$HP23,"gin i poł *")</f>
        <v>7</v>
      </c>
      <c r="H23" s="57" t="s">
        <v>8</v>
      </c>
      <c r="I23" s="62">
        <f>COUNTIF($V23:$HP23,"psych*")</f>
        <v>7</v>
      </c>
      <c r="J23" s="74" t="s">
        <v>9</v>
      </c>
      <c r="K23" s="75">
        <f>COUNTIF($V23:$HP23,"ped *")</f>
        <v>6</v>
      </c>
      <c r="L23" s="63" t="s">
        <v>11</v>
      </c>
      <c r="M23" s="64">
        <f>COUNTIF($V23:$HP23,"med. Rodz. *")</f>
        <v>7</v>
      </c>
      <c r="N23" s="65" t="s">
        <v>12</v>
      </c>
      <c r="O23" s="66">
        <f>COUNTIF($V23:$HP23,"Med. rat. SOR*")</f>
        <v>1</v>
      </c>
      <c r="P23" s="65" t="s">
        <v>13</v>
      </c>
      <c r="Q23" s="66">
        <f>COUNTIF(V23:HP23,"Med. rat. CSM *")</f>
        <v>14</v>
      </c>
      <c r="R23" s="7"/>
      <c r="S23" s="40">
        <f t="shared" si="9"/>
        <v>19</v>
      </c>
      <c r="T23" s="155"/>
      <c r="V23" s="16"/>
      <c r="W23" s="90"/>
      <c r="Y23" s="105"/>
      <c r="AA23" s="16"/>
      <c r="AB23" s="90"/>
      <c r="AD23" s="16"/>
      <c r="AE23" s="105"/>
      <c r="AG23" s="105"/>
      <c r="AI23" s="32" t="s">
        <v>174</v>
      </c>
      <c r="AJ23" s="105"/>
      <c r="AL23" s="105"/>
      <c r="AM23" s="32" t="s">
        <v>154</v>
      </c>
      <c r="AN23" s="16"/>
      <c r="AO23" s="90"/>
      <c r="AP23" s="16"/>
      <c r="AQ23" s="16"/>
      <c r="AR23" s="105"/>
      <c r="AS23" s="16"/>
      <c r="AT23" s="105"/>
      <c r="AU23" s="16"/>
      <c r="AV23" s="16"/>
      <c r="AW23" s="105"/>
      <c r="AX23" s="32" t="s">
        <v>35</v>
      </c>
      <c r="AY23" s="105"/>
      <c r="AZ23" s="32" t="s">
        <v>149</v>
      </c>
      <c r="BA23" s="32" t="s">
        <v>172</v>
      </c>
      <c r="BB23" s="105"/>
      <c r="BC23" s="32" t="s">
        <v>335</v>
      </c>
      <c r="BD23" s="16"/>
      <c r="BE23" s="105"/>
      <c r="BF23" s="16"/>
      <c r="BG23" s="105"/>
      <c r="BH23" s="37" t="s">
        <v>79</v>
      </c>
      <c r="BI23" s="16"/>
      <c r="BJ23" s="105"/>
      <c r="BK23" s="37" t="s">
        <v>79</v>
      </c>
      <c r="BL23" s="108"/>
      <c r="BM23" s="37" t="s">
        <v>79</v>
      </c>
      <c r="BN23" s="16"/>
      <c r="BO23" s="105"/>
      <c r="BP23" s="37" t="s">
        <v>79</v>
      </c>
      <c r="BQ23" s="16"/>
      <c r="BR23" s="105"/>
      <c r="BS23" s="37" t="s">
        <v>79</v>
      </c>
      <c r="BT23" s="143"/>
      <c r="BU23" s="37" t="s">
        <v>79</v>
      </c>
      <c r="BV23" s="16"/>
      <c r="BW23" s="105"/>
      <c r="BX23" s="37" t="s">
        <v>80</v>
      </c>
      <c r="BY23" s="105"/>
      <c r="BZ23" s="67" t="s">
        <v>448</v>
      </c>
      <c r="CA23" s="32" t="s">
        <v>168</v>
      </c>
      <c r="CB23" s="105"/>
      <c r="CC23" s="67" t="s">
        <v>448</v>
      </c>
      <c r="CD23" s="32" t="s">
        <v>524</v>
      </c>
      <c r="CE23" s="105"/>
      <c r="CF23" s="67" t="s">
        <v>448</v>
      </c>
      <c r="CG23" s="105"/>
      <c r="CH23" s="67" t="s">
        <v>448</v>
      </c>
      <c r="CI23" s="16"/>
      <c r="CJ23" s="105"/>
      <c r="CK23" s="32" t="s">
        <v>156</v>
      </c>
      <c r="CL23" s="105"/>
      <c r="CM23" s="67" t="s">
        <v>448</v>
      </c>
      <c r="CN23" s="16"/>
      <c r="CO23" s="105"/>
      <c r="CP23" s="30" t="s">
        <v>278</v>
      </c>
      <c r="CQ23" s="16"/>
      <c r="CR23" s="105"/>
      <c r="CS23" s="17"/>
      <c r="CT23" s="146"/>
      <c r="CU23" s="39" t="s">
        <v>128</v>
      </c>
      <c r="CV23" s="32" t="s">
        <v>159</v>
      </c>
      <c r="CW23" s="105"/>
      <c r="CX23" s="30" t="s">
        <v>278</v>
      </c>
      <c r="CY23" s="105"/>
      <c r="CZ23" s="32" t="s">
        <v>146</v>
      </c>
      <c r="DA23" s="16"/>
      <c r="DB23" s="111"/>
      <c r="DC23" s="30" t="s">
        <v>278</v>
      </c>
      <c r="DD23" s="16"/>
      <c r="DE23" s="105"/>
      <c r="DF23" s="30" t="s">
        <v>278</v>
      </c>
      <c r="DG23" s="105"/>
      <c r="DH23" s="30" t="s">
        <v>278</v>
      </c>
      <c r="DI23" s="32" t="s">
        <v>166</v>
      </c>
      <c r="DJ23" s="105"/>
      <c r="DK23" s="30" t="s">
        <v>278</v>
      </c>
      <c r="DL23" s="108"/>
      <c r="DM23" s="30" t="s">
        <v>279</v>
      </c>
      <c r="DN23" s="16"/>
      <c r="DO23" s="90"/>
      <c r="DP23" s="16"/>
      <c r="DQ23" s="16"/>
      <c r="DR23" s="111"/>
      <c r="DS23" s="16"/>
      <c r="DU23" s="15" t="s">
        <v>62</v>
      </c>
      <c r="DV23" s="32" t="s">
        <v>332</v>
      </c>
      <c r="DW23" s="105"/>
      <c r="DX23" s="15" t="s">
        <v>62</v>
      </c>
      <c r="DY23" s="105"/>
      <c r="DZ23" s="15" t="s">
        <v>62</v>
      </c>
      <c r="EA23" s="16"/>
      <c r="EB23" s="114"/>
      <c r="EC23" s="78" t="s">
        <v>520</v>
      </c>
      <c r="ED23" s="16"/>
      <c r="EE23" s="105"/>
      <c r="EF23" s="15" t="s">
        <v>62</v>
      </c>
      <c r="EH23" s="15" t="s">
        <v>62</v>
      </c>
      <c r="EI23" s="16"/>
      <c r="EJ23" s="90"/>
      <c r="EK23" s="39" t="s">
        <v>340</v>
      </c>
      <c r="EL23" s="105"/>
      <c r="EM23" s="39" t="s">
        <v>341</v>
      </c>
      <c r="EN23" s="16"/>
      <c r="EO23" s="114"/>
      <c r="EP23" s="105"/>
      <c r="EQ23" s="39" t="s">
        <v>341</v>
      </c>
      <c r="ER23" s="16"/>
      <c r="ES23" s="126"/>
      <c r="ET23" s="39" t="s">
        <v>341</v>
      </c>
      <c r="EU23" s="16"/>
      <c r="EV23" s="114"/>
      <c r="EW23" s="16"/>
      <c r="EX23" s="32" t="s">
        <v>178</v>
      </c>
      <c r="EY23" s="105"/>
      <c r="EZ23" s="39" t="s">
        <v>341</v>
      </c>
      <c r="FA23" s="16"/>
      <c r="FB23" s="111"/>
      <c r="FC23" s="15" t="s">
        <v>50</v>
      </c>
      <c r="FD23" s="16"/>
      <c r="FE23" s="16"/>
      <c r="FF23" s="105"/>
      <c r="FG23" s="15" t="s">
        <v>49</v>
      </c>
      <c r="FH23" s="16"/>
      <c r="FI23" s="105"/>
      <c r="FJ23" s="15" t="s">
        <v>49</v>
      </c>
      <c r="FK23" s="143"/>
      <c r="FL23" s="15" t="s">
        <v>49</v>
      </c>
      <c r="FM23" s="16"/>
      <c r="FN23" s="140"/>
      <c r="FO23" s="15" t="s">
        <v>49</v>
      </c>
      <c r="FP23" s="90"/>
      <c r="FQ23" s="15" t="s">
        <v>50</v>
      </c>
      <c r="FR23" s="16"/>
      <c r="FS23" s="114"/>
      <c r="FT23" s="15" t="s">
        <v>50</v>
      </c>
      <c r="FU23" s="16"/>
      <c r="FV23" s="90"/>
      <c r="FW23" s="16"/>
      <c r="FX23" s="90"/>
      <c r="FY23" s="14"/>
      <c r="FZ23" s="14"/>
      <c r="GA23" s="90"/>
      <c r="GB23" s="36" t="s">
        <v>39</v>
      </c>
      <c r="GC23" s="14"/>
      <c r="GD23" s="114"/>
      <c r="GE23" s="23"/>
      <c r="GF23" s="16"/>
      <c r="GG23" s="16"/>
      <c r="GH23" s="140"/>
      <c r="GJ23" s="24"/>
      <c r="GK23" s="114"/>
      <c r="GL23" s="34" t="s">
        <v>429</v>
      </c>
      <c r="GM23" s="16"/>
      <c r="GN23" s="114"/>
      <c r="GO23" s="22"/>
      <c r="GP23" s="34" t="s">
        <v>736</v>
      </c>
      <c r="GQ23" s="32" t="s">
        <v>165</v>
      </c>
      <c r="GR23" s="105"/>
      <c r="GS23" s="34" t="s">
        <v>429</v>
      </c>
      <c r="GT23" s="24"/>
      <c r="GU23" s="105"/>
      <c r="GV23" s="34" t="s">
        <v>429</v>
      </c>
      <c r="GW23" s="16"/>
      <c r="GX23" s="161"/>
      <c r="GZ23" s="24"/>
      <c r="HA23" s="108"/>
      <c r="HB23" s="34" t="s">
        <v>428</v>
      </c>
      <c r="HC23" s="16"/>
      <c r="HD23" s="130"/>
      <c r="HE23" s="34" t="s">
        <v>736</v>
      </c>
      <c r="HF23" s="16"/>
      <c r="HG23" s="118"/>
      <c r="HH23" s="33" t="s">
        <v>32</v>
      </c>
      <c r="HI23" s="35"/>
      <c r="HJ23" s="105"/>
      <c r="HK23" s="16"/>
      <c r="HL23" s="16"/>
      <c r="HM23" s="126"/>
      <c r="HN23" s="16"/>
      <c r="HO23" s="16"/>
      <c r="HP23" s="126"/>
    </row>
    <row r="24" spans="1:224" ht="72.75">
      <c r="A24" s="14">
        <f t="shared" si="8"/>
        <v>20</v>
      </c>
      <c r="B24" s="59" t="s">
        <v>5</v>
      </c>
      <c r="C24" s="61">
        <f t="shared" ref="C24:C29" si="10">COUNTIF($U24:$HP24,"ch wew *")</f>
        <v>13</v>
      </c>
      <c r="D24" s="57" t="s">
        <v>6</v>
      </c>
      <c r="E24" s="58">
        <f t="shared" ref="E24:E29" si="11">COUNTIF($U24:$HP24,"chir*")</f>
        <v>6</v>
      </c>
      <c r="F24" s="59" t="s">
        <v>7</v>
      </c>
      <c r="G24" s="60">
        <f t="shared" ref="G24:G29" si="12">COUNTIF($U24:$HP24,"gin i poł *")</f>
        <v>7</v>
      </c>
      <c r="H24" s="57" t="s">
        <v>8</v>
      </c>
      <c r="I24" s="62">
        <f t="shared" ref="I24:I29" si="13">COUNTIF($U24:$HP24,"psych*")</f>
        <v>7</v>
      </c>
      <c r="J24" s="74" t="s">
        <v>9</v>
      </c>
      <c r="K24" s="75">
        <f t="shared" ref="K24:K29" si="14">COUNTIF($U24:$HP24,"ped *")</f>
        <v>6</v>
      </c>
      <c r="L24" s="63" t="s">
        <v>11</v>
      </c>
      <c r="M24" s="64">
        <f t="shared" ref="M24:M29" si="15">COUNTIF($U24:$HP24,"med. Rodz. *")</f>
        <v>7</v>
      </c>
      <c r="N24" s="65" t="s">
        <v>12</v>
      </c>
      <c r="O24" s="66">
        <f t="shared" ref="O24:O29" si="16">COUNTIF($U24:$HP24,"Med. rat. SOR*")</f>
        <v>1</v>
      </c>
      <c r="P24" s="65" t="s">
        <v>13</v>
      </c>
      <c r="Q24" s="66">
        <f t="shared" ref="Q24:Q29" si="17">COUNTIF(U24:HP24,"Med. rat. CSM *")</f>
        <v>14</v>
      </c>
      <c r="R24" s="7"/>
      <c r="S24" s="40">
        <f t="shared" si="9"/>
        <v>20</v>
      </c>
      <c r="T24" s="155"/>
      <c r="U24" s="45" t="s">
        <v>108</v>
      </c>
      <c r="V24" s="16"/>
      <c r="W24" s="90"/>
      <c r="X24" s="15" t="s">
        <v>108</v>
      </c>
      <c r="Y24" s="105"/>
      <c r="Z24" s="15" t="s">
        <v>108</v>
      </c>
      <c r="AA24" s="16"/>
      <c r="AB24" s="90"/>
      <c r="AC24" s="15" t="s">
        <v>108</v>
      </c>
      <c r="AD24" s="16"/>
      <c r="AE24" s="105"/>
      <c r="AF24" s="15" t="s">
        <v>108</v>
      </c>
      <c r="AG24" s="105"/>
      <c r="AH24" s="39" t="s">
        <v>352</v>
      </c>
      <c r="AI24" s="32" t="s">
        <v>174</v>
      </c>
      <c r="AJ24" s="105"/>
      <c r="AK24" s="39" t="s">
        <v>353</v>
      </c>
      <c r="AL24" s="105"/>
      <c r="AM24" s="32" t="s">
        <v>154</v>
      </c>
      <c r="AN24" s="16"/>
      <c r="AO24" s="90"/>
      <c r="AP24" s="39" t="s">
        <v>353</v>
      </c>
      <c r="AQ24" s="16"/>
      <c r="AR24" s="105"/>
      <c r="AS24" s="39" t="s">
        <v>353</v>
      </c>
      <c r="AT24" s="105"/>
      <c r="AU24" s="39" t="s">
        <v>353</v>
      </c>
      <c r="AV24" s="16"/>
      <c r="AW24" s="105"/>
      <c r="AX24" s="32" t="s">
        <v>35</v>
      </c>
      <c r="AY24" s="105"/>
      <c r="AZ24" s="32" t="s">
        <v>149</v>
      </c>
      <c r="BA24" s="32" t="s">
        <v>172</v>
      </c>
      <c r="BB24" s="105"/>
      <c r="BC24" s="32" t="s">
        <v>335</v>
      </c>
      <c r="BD24" s="16"/>
      <c r="BE24" s="105"/>
      <c r="BF24" s="16"/>
      <c r="BG24" s="105"/>
      <c r="BH24" s="67" t="s">
        <v>449</v>
      </c>
      <c r="BI24" s="16"/>
      <c r="BJ24" s="105"/>
      <c r="BK24" s="32" t="s">
        <v>156</v>
      </c>
      <c r="BL24" s="108"/>
      <c r="BM24" s="67" t="s">
        <v>449</v>
      </c>
      <c r="BN24" s="16"/>
      <c r="BO24" s="105"/>
      <c r="BP24" s="67" t="s">
        <v>449</v>
      </c>
      <c r="BQ24" s="16"/>
      <c r="BR24" s="105"/>
      <c r="BT24" s="143"/>
      <c r="BU24" s="67" t="s">
        <v>449</v>
      </c>
      <c r="BV24" s="16"/>
      <c r="BW24" s="105"/>
      <c r="BX24" s="67" t="s">
        <v>449</v>
      </c>
      <c r="BY24" s="105"/>
      <c r="BZ24" s="16"/>
      <c r="CA24" s="32" t="s">
        <v>169</v>
      </c>
      <c r="CB24" s="105"/>
      <c r="CC24" s="16"/>
      <c r="CD24" s="16"/>
      <c r="CE24" s="105"/>
      <c r="CF24" s="15" t="s">
        <v>104</v>
      </c>
      <c r="CG24" s="105"/>
      <c r="CH24" s="15" t="s">
        <v>104</v>
      </c>
      <c r="CI24" s="16"/>
      <c r="CJ24" s="105"/>
      <c r="CK24" s="15" t="s">
        <v>104</v>
      </c>
      <c r="CL24" s="105"/>
      <c r="CM24" s="15" t="s">
        <v>104</v>
      </c>
      <c r="CN24" s="16"/>
      <c r="CO24" s="105"/>
      <c r="CP24" s="15" t="s">
        <v>105</v>
      </c>
      <c r="CQ24" s="16"/>
      <c r="CR24" s="105"/>
      <c r="CS24" s="17"/>
      <c r="CT24" s="146"/>
      <c r="CU24" s="15" t="s">
        <v>105</v>
      </c>
      <c r="CV24" s="32" t="s">
        <v>159</v>
      </c>
      <c r="CW24" s="105"/>
      <c r="CX24" s="15" t="s">
        <v>105</v>
      </c>
      <c r="CY24" s="105"/>
      <c r="CZ24" s="16"/>
      <c r="DA24" s="16"/>
      <c r="DB24" s="111"/>
      <c r="DC24" s="16"/>
      <c r="DD24" s="16"/>
      <c r="DE24" s="105"/>
      <c r="DF24" s="16"/>
      <c r="DG24" s="105"/>
      <c r="DH24" s="16"/>
      <c r="DI24" s="32" t="s">
        <v>166</v>
      </c>
      <c r="DJ24" s="105"/>
      <c r="DK24" s="16"/>
      <c r="DL24" s="108"/>
      <c r="DM24" s="27" t="s">
        <v>81</v>
      </c>
      <c r="DN24" s="16"/>
      <c r="DO24" s="90"/>
      <c r="DP24" s="27" t="s">
        <v>81</v>
      </c>
      <c r="DQ24" s="16"/>
      <c r="DR24" s="111"/>
      <c r="DS24" s="27" t="s">
        <v>81</v>
      </c>
      <c r="DU24" s="27" t="s">
        <v>81</v>
      </c>
      <c r="DV24" s="32" t="s">
        <v>332</v>
      </c>
      <c r="DW24" s="105"/>
      <c r="DX24" s="27" t="s">
        <v>81</v>
      </c>
      <c r="DY24" s="105"/>
      <c r="DZ24" s="27" t="s">
        <v>81</v>
      </c>
      <c r="EA24" s="16"/>
      <c r="EB24" s="114"/>
      <c r="EC24" s="27" t="s">
        <v>82</v>
      </c>
      <c r="ED24" s="16"/>
      <c r="EE24" s="105"/>
      <c r="EF24" s="16"/>
      <c r="EH24" s="39" t="s">
        <v>128</v>
      </c>
      <c r="EI24" s="16"/>
      <c r="EJ24" s="90"/>
      <c r="EK24" s="30" t="s">
        <v>278</v>
      </c>
      <c r="EL24" s="105"/>
      <c r="EM24" s="30" t="s">
        <v>278</v>
      </c>
      <c r="EN24" s="16"/>
      <c r="EO24" s="114"/>
      <c r="EP24" s="105"/>
      <c r="EQ24" s="30" t="s">
        <v>278</v>
      </c>
      <c r="ER24" s="16"/>
      <c r="ES24" s="126"/>
      <c r="ET24" s="30" t="s">
        <v>278</v>
      </c>
      <c r="EU24" s="16"/>
      <c r="EV24" s="114"/>
      <c r="EW24" s="32" t="s">
        <v>177</v>
      </c>
      <c r="EX24" s="32" t="s">
        <v>524</v>
      </c>
      <c r="EY24" s="105"/>
      <c r="EZ24" s="30" t="s">
        <v>278</v>
      </c>
      <c r="FA24" s="16"/>
      <c r="FB24" s="111"/>
      <c r="FC24" s="32" t="s">
        <v>146</v>
      </c>
      <c r="FD24" s="16"/>
      <c r="FE24" s="16"/>
      <c r="FF24" s="105"/>
      <c r="FG24" s="30" t="s">
        <v>278</v>
      </c>
      <c r="FH24" s="16"/>
      <c r="FI24" s="105"/>
      <c r="FJ24" s="30" t="s">
        <v>279</v>
      </c>
      <c r="FK24" s="143"/>
      <c r="FL24" s="34" t="s">
        <v>420</v>
      </c>
      <c r="FM24" s="16"/>
      <c r="FN24" s="140"/>
      <c r="FO24" s="34" t="s">
        <v>420</v>
      </c>
      <c r="FP24" s="90"/>
      <c r="FQ24" s="34" t="s">
        <v>420</v>
      </c>
      <c r="FR24" s="16"/>
      <c r="FS24" s="114"/>
      <c r="FT24" s="34" t="s">
        <v>420</v>
      </c>
      <c r="FU24" s="16"/>
      <c r="FV24" s="90"/>
      <c r="FW24" s="34" t="s">
        <v>421</v>
      </c>
      <c r="FX24" s="90"/>
      <c r="FY24" s="34" t="s">
        <v>421</v>
      </c>
      <c r="FZ24" s="14"/>
      <c r="GA24" s="90"/>
      <c r="GB24" s="78" t="s">
        <v>520</v>
      </c>
      <c r="GC24" s="14"/>
      <c r="GD24" s="114"/>
      <c r="GE24" s="23"/>
      <c r="GF24" s="16"/>
      <c r="GG24" s="16"/>
      <c r="GH24" s="140"/>
      <c r="GI24" s="16"/>
      <c r="GJ24" s="24"/>
      <c r="GK24" s="114"/>
      <c r="GL24" s="16"/>
      <c r="GM24" s="16"/>
      <c r="GN24" s="114"/>
      <c r="GO24" s="22"/>
      <c r="GP24" s="14"/>
      <c r="GQ24" s="32" t="s">
        <v>165</v>
      </c>
      <c r="GR24" s="105"/>
      <c r="GS24" s="16"/>
      <c r="GT24" s="24"/>
      <c r="GU24" s="105"/>
      <c r="GV24" s="36" t="s">
        <v>39</v>
      </c>
      <c r="GW24" s="16"/>
      <c r="GX24" s="161"/>
      <c r="GY24" s="16"/>
      <c r="GZ24" s="24"/>
      <c r="HA24" s="108"/>
      <c r="HB24" s="16"/>
      <c r="HC24" s="16"/>
      <c r="HD24" s="130"/>
      <c r="HE24" s="16"/>
      <c r="HF24" s="16"/>
      <c r="HG24" s="118"/>
      <c r="HH24" s="33" t="s">
        <v>32</v>
      </c>
      <c r="HI24" s="35"/>
      <c r="HJ24" s="105"/>
      <c r="HK24" s="16"/>
      <c r="HL24" s="16"/>
      <c r="HM24" s="126"/>
      <c r="HN24" s="16"/>
      <c r="HO24" s="16"/>
      <c r="HP24" s="126"/>
    </row>
    <row r="25" spans="1:224" ht="72.75">
      <c r="A25" s="14">
        <f t="shared" si="8"/>
        <v>21</v>
      </c>
      <c r="B25" s="59" t="s">
        <v>5</v>
      </c>
      <c r="C25" s="61">
        <f t="shared" si="10"/>
        <v>13</v>
      </c>
      <c r="D25" s="57" t="s">
        <v>6</v>
      </c>
      <c r="E25" s="58">
        <f t="shared" si="11"/>
        <v>6</v>
      </c>
      <c r="F25" s="59" t="s">
        <v>7</v>
      </c>
      <c r="G25" s="60">
        <f t="shared" si="12"/>
        <v>7</v>
      </c>
      <c r="H25" s="57" t="s">
        <v>8</v>
      </c>
      <c r="I25" s="62">
        <f t="shared" si="13"/>
        <v>7</v>
      </c>
      <c r="J25" s="74" t="s">
        <v>9</v>
      </c>
      <c r="K25" s="75">
        <f t="shared" si="14"/>
        <v>6</v>
      </c>
      <c r="L25" s="63" t="s">
        <v>11</v>
      </c>
      <c r="M25" s="64">
        <f t="shared" si="15"/>
        <v>7</v>
      </c>
      <c r="N25" s="65" t="s">
        <v>12</v>
      </c>
      <c r="O25" s="66">
        <f t="shared" si="16"/>
        <v>1</v>
      </c>
      <c r="P25" s="65" t="s">
        <v>13</v>
      </c>
      <c r="Q25" s="66">
        <f t="shared" si="17"/>
        <v>14</v>
      </c>
      <c r="R25" s="7"/>
      <c r="S25" s="40">
        <f t="shared" si="9"/>
        <v>21</v>
      </c>
      <c r="T25" s="155"/>
      <c r="V25" s="16"/>
      <c r="W25" s="90"/>
      <c r="X25" s="16"/>
      <c r="Y25" s="105"/>
      <c r="Z25" s="32" t="s">
        <v>154</v>
      </c>
      <c r="AA25" s="16"/>
      <c r="AB25" s="90"/>
      <c r="AC25" s="16"/>
      <c r="AD25" s="16"/>
      <c r="AE25" s="105"/>
      <c r="AF25" s="15" t="s">
        <v>109</v>
      </c>
      <c r="AG25" s="105"/>
      <c r="AH25" s="15" t="s">
        <v>109</v>
      </c>
      <c r="AI25" s="32" t="s">
        <v>175</v>
      </c>
      <c r="AJ25" s="105"/>
      <c r="AL25" s="105"/>
      <c r="AM25" s="15" t="s">
        <v>109</v>
      </c>
      <c r="AN25" s="16"/>
      <c r="AO25" s="90"/>
      <c r="AP25" s="15" t="s">
        <v>109</v>
      </c>
      <c r="AQ25" s="16"/>
      <c r="AR25" s="105"/>
      <c r="AS25" s="15" t="s">
        <v>109</v>
      </c>
      <c r="AT25" s="105"/>
      <c r="AU25" s="16"/>
      <c r="AV25" s="16"/>
      <c r="AW25" s="105"/>
      <c r="AX25" s="39" t="s">
        <v>352</v>
      </c>
      <c r="AY25" s="105"/>
      <c r="AZ25" s="39" t="s">
        <v>353</v>
      </c>
      <c r="BA25" s="32" t="s">
        <v>173</v>
      </c>
      <c r="BB25" s="105"/>
      <c r="BC25" s="39" t="s">
        <v>353</v>
      </c>
      <c r="BD25" s="16"/>
      <c r="BE25" s="105"/>
      <c r="BF25" s="39" t="s">
        <v>353</v>
      </c>
      <c r="BG25" s="105"/>
      <c r="BH25" s="39" t="s">
        <v>353</v>
      </c>
      <c r="BI25" s="16"/>
      <c r="BJ25" s="105"/>
      <c r="BK25" s="32" t="s">
        <v>35</v>
      </c>
      <c r="BL25" s="108"/>
      <c r="BM25" s="16"/>
      <c r="BN25" s="16"/>
      <c r="BO25" s="105"/>
      <c r="BP25" s="16"/>
      <c r="BQ25" s="16"/>
      <c r="BR25" s="105"/>
      <c r="BS25" s="16"/>
      <c r="BT25" s="143"/>
      <c r="BU25" s="36" t="s">
        <v>39</v>
      </c>
      <c r="BV25" s="16"/>
      <c r="BW25" s="105"/>
      <c r="BX25" s="32" t="s">
        <v>157</v>
      </c>
      <c r="BY25" s="105"/>
      <c r="BZ25" s="32" t="s">
        <v>149</v>
      </c>
      <c r="CA25" s="32" t="s">
        <v>169</v>
      </c>
      <c r="CB25" s="105"/>
      <c r="CC25" s="16"/>
      <c r="CD25" s="16"/>
      <c r="CE25" s="105"/>
      <c r="CF25" s="16"/>
      <c r="CG25" s="105"/>
      <c r="CH25" s="27" t="s">
        <v>81</v>
      </c>
      <c r="CI25" s="16"/>
      <c r="CJ25" s="105"/>
      <c r="CK25" s="27" t="s">
        <v>81</v>
      </c>
      <c r="CL25" s="105"/>
      <c r="CM25" s="27" t="s">
        <v>81</v>
      </c>
      <c r="CN25" s="16"/>
      <c r="CO25" s="105"/>
      <c r="CP25" s="27" t="s">
        <v>81</v>
      </c>
      <c r="CQ25" s="16"/>
      <c r="CR25" s="105"/>
      <c r="CS25" s="17"/>
      <c r="CT25" s="146"/>
      <c r="CU25" s="27" t="s">
        <v>81</v>
      </c>
      <c r="CV25" s="32" t="s">
        <v>167</v>
      </c>
      <c r="CW25" s="105"/>
      <c r="CX25" s="27" t="s">
        <v>81</v>
      </c>
      <c r="CY25" s="105"/>
      <c r="CZ25" s="27" t="s">
        <v>82</v>
      </c>
      <c r="DA25" s="16"/>
      <c r="DB25" s="111"/>
      <c r="DC25" s="16"/>
      <c r="DD25" s="16"/>
      <c r="DE25" s="105"/>
      <c r="DF25" s="16"/>
      <c r="DG25" s="105"/>
      <c r="DH25" s="16"/>
      <c r="DI25" s="32" t="s">
        <v>159</v>
      </c>
      <c r="DJ25" s="105"/>
      <c r="DK25" s="16"/>
      <c r="DL25" s="108"/>
      <c r="DM25" s="30" t="s">
        <v>278</v>
      </c>
      <c r="DN25" s="16"/>
      <c r="DO25" s="90"/>
      <c r="DP25" s="30" t="s">
        <v>278</v>
      </c>
      <c r="DQ25" s="16"/>
      <c r="DR25" s="111"/>
      <c r="DS25" s="30" t="s">
        <v>278</v>
      </c>
      <c r="DU25" s="39" t="s">
        <v>128</v>
      </c>
      <c r="DV25" s="32" t="s">
        <v>332</v>
      </c>
      <c r="DW25" s="105"/>
      <c r="DX25" s="32" t="s">
        <v>335</v>
      </c>
      <c r="DY25" s="105"/>
      <c r="DZ25" s="30" t="s">
        <v>278</v>
      </c>
      <c r="EA25" s="16"/>
      <c r="EB25" s="114"/>
      <c r="EC25" s="30" t="s">
        <v>278</v>
      </c>
      <c r="ED25" s="16"/>
      <c r="EE25" s="105"/>
      <c r="EF25" s="30" t="s">
        <v>278</v>
      </c>
      <c r="EH25" s="30" t="s">
        <v>279</v>
      </c>
      <c r="EI25" s="16"/>
      <c r="EJ25" s="90"/>
      <c r="EK25" s="34" t="s">
        <v>423</v>
      </c>
      <c r="EL25" s="105"/>
      <c r="EM25" s="34" t="s">
        <v>423</v>
      </c>
      <c r="EN25" s="16"/>
      <c r="EO25" s="114"/>
      <c r="EP25" s="105"/>
      <c r="EQ25" s="34" t="s">
        <v>423</v>
      </c>
      <c r="ER25" s="16"/>
      <c r="ES25" s="126"/>
      <c r="ET25" s="34" t="s">
        <v>423</v>
      </c>
      <c r="EU25" s="16"/>
      <c r="EV25" s="114"/>
      <c r="EW25" s="32" t="s">
        <v>176</v>
      </c>
      <c r="EX25" s="32" t="s">
        <v>524</v>
      </c>
      <c r="EY25" s="105"/>
      <c r="EZ25" s="34" t="s">
        <v>425</v>
      </c>
      <c r="FA25" s="16"/>
      <c r="FB25" s="111"/>
      <c r="FC25" s="16"/>
      <c r="FD25" s="32" t="s">
        <v>147</v>
      </c>
      <c r="FE25" s="16"/>
      <c r="FF25" s="105"/>
      <c r="FG25" s="34" t="s">
        <v>425</v>
      </c>
      <c r="FH25" s="16"/>
      <c r="FI25" s="105"/>
      <c r="FJ25" s="16"/>
      <c r="FK25" s="143"/>
      <c r="FL25" s="78" t="s">
        <v>520</v>
      </c>
      <c r="FM25" s="16"/>
      <c r="FN25" s="140"/>
      <c r="FO25" s="16"/>
      <c r="FP25" s="90"/>
      <c r="FQ25" s="15" t="s">
        <v>43</v>
      </c>
      <c r="FR25" s="16"/>
      <c r="FS25" s="114"/>
      <c r="FT25" s="15" t="s">
        <v>43</v>
      </c>
      <c r="FU25" s="16"/>
      <c r="FV25" s="90"/>
      <c r="FW25" s="15" t="s">
        <v>43</v>
      </c>
      <c r="FX25" s="90"/>
      <c r="FY25" s="15" t="s">
        <v>43</v>
      </c>
      <c r="FZ25" s="14"/>
      <c r="GA25" s="90"/>
      <c r="GB25" s="15" t="s">
        <v>42</v>
      </c>
      <c r="GC25" s="14"/>
      <c r="GD25" s="114"/>
      <c r="GE25" s="23"/>
      <c r="GF25" s="15" t="s">
        <v>42</v>
      </c>
      <c r="GG25" s="16"/>
      <c r="GH25" s="140"/>
      <c r="GI25" s="15" t="s">
        <v>42</v>
      </c>
      <c r="GJ25" s="24"/>
      <c r="GK25" s="114"/>
      <c r="GL25" s="67" t="s">
        <v>449</v>
      </c>
      <c r="GM25" s="16"/>
      <c r="GN25" s="114"/>
      <c r="GO25" s="22"/>
      <c r="GP25" s="67" t="s">
        <v>449</v>
      </c>
      <c r="GQ25" s="16"/>
      <c r="GR25" s="105"/>
      <c r="GS25" s="32" t="s">
        <v>164</v>
      </c>
      <c r="GT25" s="14"/>
      <c r="GU25" s="105"/>
      <c r="GV25" s="67" t="s">
        <v>449</v>
      </c>
      <c r="GW25" s="16"/>
      <c r="GX25" s="161"/>
      <c r="GY25" s="67" t="s">
        <v>449</v>
      </c>
      <c r="GZ25" s="24"/>
      <c r="HA25" s="108"/>
      <c r="HB25" s="67" t="s">
        <v>449</v>
      </c>
      <c r="HC25" s="16"/>
      <c r="HD25" s="130"/>
      <c r="HE25" s="16"/>
      <c r="HF25" s="16"/>
      <c r="HG25" s="118"/>
      <c r="HH25" s="33" t="s">
        <v>32</v>
      </c>
      <c r="HI25" s="35"/>
      <c r="HJ25" s="105"/>
      <c r="HK25" s="16"/>
      <c r="HL25" s="16"/>
      <c r="HM25" s="126"/>
      <c r="HN25" s="16"/>
      <c r="HO25" s="16"/>
      <c r="HP25" s="126"/>
    </row>
    <row r="26" spans="1:224" ht="72.75">
      <c r="A26" s="14">
        <f t="shared" si="8"/>
        <v>22</v>
      </c>
      <c r="B26" s="59" t="s">
        <v>5</v>
      </c>
      <c r="C26" s="61">
        <f t="shared" si="10"/>
        <v>13</v>
      </c>
      <c r="D26" s="57" t="s">
        <v>6</v>
      </c>
      <c r="E26" s="58">
        <f t="shared" si="11"/>
        <v>6</v>
      </c>
      <c r="F26" s="59" t="s">
        <v>7</v>
      </c>
      <c r="G26" s="60">
        <f t="shared" si="12"/>
        <v>7</v>
      </c>
      <c r="H26" s="57" t="s">
        <v>8</v>
      </c>
      <c r="I26" s="62">
        <f t="shared" si="13"/>
        <v>7</v>
      </c>
      <c r="J26" s="74" t="s">
        <v>9</v>
      </c>
      <c r="K26" s="75">
        <f t="shared" si="14"/>
        <v>6</v>
      </c>
      <c r="L26" s="63" t="s">
        <v>11</v>
      </c>
      <c r="M26" s="64">
        <f t="shared" si="15"/>
        <v>7</v>
      </c>
      <c r="N26" s="65" t="s">
        <v>12</v>
      </c>
      <c r="O26" s="66">
        <f t="shared" si="16"/>
        <v>1</v>
      </c>
      <c r="P26" s="65" t="s">
        <v>13</v>
      </c>
      <c r="Q26" s="66">
        <f t="shared" si="17"/>
        <v>14</v>
      </c>
      <c r="R26" s="7"/>
      <c r="S26" s="40">
        <f t="shared" si="9"/>
        <v>22</v>
      </c>
      <c r="T26" s="155"/>
      <c r="U26" s="34" t="s">
        <v>423</v>
      </c>
      <c r="V26" s="16"/>
      <c r="W26" s="90"/>
      <c r="X26" s="34" t="s">
        <v>423</v>
      </c>
      <c r="Y26" s="105"/>
      <c r="Z26" s="32" t="s">
        <v>155</v>
      </c>
      <c r="AA26" s="16"/>
      <c r="AB26" s="90"/>
      <c r="AC26" s="34" t="s">
        <v>423</v>
      </c>
      <c r="AD26" s="16"/>
      <c r="AE26" s="105"/>
      <c r="AF26" s="34" t="s">
        <v>423</v>
      </c>
      <c r="AG26" s="105"/>
      <c r="AH26" s="34" t="s">
        <v>424</v>
      </c>
      <c r="AI26" s="32" t="s">
        <v>145</v>
      </c>
      <c r="AJ26" s="105"/>
      <c r="AK26" s="34" t="s">
        <v>424</v>
      </c>
      <c r="AL26" s="105"/>
      <c r="AM26" s="16"/>
      <c r="AN26" s="16"/>
      <c r="AO26" s="90"/>
      <c r="AP26" s="16"/>
      <c r="AQ26" s="16"/>
      <c r="AR26" s="105"/>
      <c r="AS26" s="16"/>
      <c r="AT26" s="105"/>
      <c r="AU26" s="27" t="s">
        <v>81</v>
      </c>
      <c r="AV26" s="16"/>
      <c r="AW26" s="105"/>
      <c r="AX26" s="27" t="s">
        <v>81</v>
      </c>
      <c r="AY26" s="105"/>
      <c r="AZ26" s="27" t="s">
        <v>81</v>
      </c>
      <c r="BA26" s="32" t="s">
        <v>173</v>
      </c>
      <c r="BB26" s="105"/>
      <c r="BC26" s="27" t="s">
        <v>81</v>
      </c>
      <c r="BD26" s="16"/>
      <c r="BE26" s="105"/>
      <c r="BF26" s="27" t="s">
        <v>81</v>
      </c>
      <c r="BG26" s="105"/>
      <c r="BH26" s="27" t="s">
        <v>81</v>
      </c>
      <c r="BI26" s="16"/>
      <c r="BJ26" s="105"/>
      <c r="BK26" s="32" t="s">
        <v>35</v>
      </c>
      <c r="BL26" s="108"/>
      <c r="BM26" s="27" t="s">
        <v>82</v>
      </c>
      <c r="BN26" s="16"/>
      <c r="BO26" s="105"/>
      <c r="BP26" s="16"/>
      <c r="BQ26" s="16"/>
      <c r="BR26" s="105"/>
      <c r="BS26" s="30" t="s">
        <v>278</v>
      </c>
      <c r="BT26" s="143"/>
      <c r="BU26" s="30" t="s">
        <v>278</v>
      </c>
      <c r="BV26" s="16"/>
      <c r="BW26" s="105"/>
      <c r="BX26" s="30" t="s">
        <v>278</v>
      </c>
      <c r="BY26" s="105"/>
      <c r="BZ26" s="16"/>
      <c r="CA26" s="32" t="s">
        <v>150</v>
      </c>
      <c r="CB26" s="105"/>
      <c r="CC26" s="30" t="s">
        <v>278</v>
      </c>
      <c r="CD26" s="32" t="s">
        <v>524</v>
      </c>
      <c r="CE26" s="105"/>
      <c r="CF26" s="30" t="s">
        <v>278</v>
      </c>
      <c r="CG26" s="105"/>
      <c r="CH26" s="39" t="s">
        <v>128</v>
      </c>
      <c r="CI26" s="16"/>
      <c r="CJ26" s="105"/>
      <c r="CK26" s="32" t="s">
        <v>157</v>
      </c>
      <c r="CL26" s="105"/>
      <c r="CM26" s="30" t="s">
        <v>278</v>
      </c>
      <c r="CN26" s="32" t="s">
        <v>168</v>
      </c>
      <c r="CO26" s="105"/>
      <c r="CP26" s="30" t="s">
        <v>279</v>
      </c>
      <c r="CQ26" s="16"/>
      <c r="CR26" s="105"/>
      <c r="CS26" s="17"/>
      <c r="CT26" s="146"/>
      <c r="CU26" s="16"/>
      <c r="CV26" s="32" t="s">
        <v>167</v>
      </c>
      <c r="CW26" s="105"/>
      <c r="CX26" s="15" t="s">
        <v>114</v>
      </c>
      <c r="CY26" s="105"/>
      <c r="CZ26" s="15" t="s">
        <v>114</v>
      </c>
      <c r="DA26" s="16"/>
      <c r="DB26" s="111"/>
      <c r="DC26" s="15" t="s">
        <v>114</v>
      </c>
      <c r="DD26" s="16"/>
      <c r="DE26" s="105"/>
      <c r="DF26" s="15" t="s">
        <v>114</v>
      </c>
      <c r="DG26" s="105"/>
      <c r="DH26" s="15" t="s">
        <v>114</v>
      </c>
      <c r="DI26" s="32" t="s">
        <v>159</v>
      </c>
      <c r="DJ26" s="105"/>
      <c r="DK26" s="39" t="s">
        <v>354</v>
      </c>
      <c r="DL26" s="108"/>
      <c r="DM26" s="39" t="s">
        <v>357</v>
      </c>
      <c r="DN26" s="16"/>
      <c r="DO26" s="90"/>
      <c r="DP26" s="39" t="s">
        <v>357</v>
      </c>
      <c r="DQ26" s="16"/>
      <c r="DR26" s="111"/>
      <c r="DS26" s="39" t="s">
        <v>357</v>
      </c>
      <c r="DU26" s="39" t="s">
        <v>357</v>
      </c>
      <c r="DV26" s="32" t="s">
        <v>333</v>
      </c>
      <c r="DW26" s="105"/>
      <c r="DX26" s="32" t="s">
        <v>335</v>
      </c>
      <c r="DY26" s="105"/>
      <c r="DZ26" s="67" t="s">
        <v>449</v>
      </c>
      <c r="EA26" s="16"/>
      <c r="EB26" s="114"/>
      <c r="EC26" s="67" t="s">
        <v>449</v>
      </c>
      <c r="ED26" s="16"/>
      <c r="EE26" s="105"/>
      <c r="EH26" s="67" t="s">
        <v>449</v>
      </c>
      <c r="EI26" s="16"/>
      <c r="EJ26" s="90"/>
      <c r="EK26" s="67" t="s">
        <v>449</v>
      </c>
      <c r="EL26" s="105"/>
      <c r="EM26" s="67" t="s">
        <v>449</v>
      </c>
      <c r="EN26" s="16"/>
      <c r="EO26" s="114"/>
      <c r="EP26" s="105"/>
      <c r="EQ26" s="16"/>
      <c r="ER26" s="16"/>
      <c r="ES26" s="126"/>
      <c r="ET26" s="16"/>
      <c r="EU26" s="16"/>
      <c r="EV26" s="114"/>
      <c r="EW26" s="15" t="s">
        <v>43</v>
      </c>
      <c r="EX26" s="32" t="s">
        <v>175</v>
      </c>
      <c r="EY26" s="105"/>
      <c r="EZ26" s="15" t="s">
        <v>43</v>
      </c>
      <c r="FA26" s="16"/>
      <c r="FB26" s="111"/>
      <c r="FC26" s="15" t="s">
        <v>43</v>
      </c>
      <c r="FD26" s="16"/>
      <c r="FE26" s="16"/>
      <c r="FF26" s="105"/>
      <c r="FG26" s="15" t="s">
        <v>43</v>
      </c>
      <c r="FH26" s="16"/>
      <c r="FI26" s="105"/>
      <c r="FJ26" s="15" t="s">
        <v>42</v>
      </c>
      <c r="FK26" s="143"/>
      <c r="FL26" s="15" t="s">
        <v>42</v>
      </c>
      <c r="FM26" s="16"/>
      <c r="FN26" s="140"/>
      <c r="FO26" s="15" t="s">
        <v>42</v>
      </c>
      <c r="FP26" s="90"/>
      <c r="FQ26" s="16"/>
      <c r="FR26" s="16"/>
      <c r="FS26" s="114"/>
      <c r="FT26" s="16"/>
      <c r="FU26" s="16"/>
      <c r="FV26" s="90"/>
      <c r="FW26" s="16"/>
      <c r="FX26" s="90"/>
      <c r="FY26" s="14"/>
      <c r="FZ26" s="14"/>
      <c r="GA26" s="90"/>
      <c r="GC26" s="14"/>
      <c r="GD26" s="114"/>
      <c r="GE26" s="23"/>
      <c r="GF26" s="16"/>
      <c r="GG26" s="16"/>
      <c r="GH26" s="140"/>
      <c r="GI26" s="16"/>
      <c r="GJ26" s="24"/>
      <c r="GK26" s="114"/>
      <c r="GL26" s="16"/>
      <c r="GM26" s="16"/>
      <c r="GN26" s="114"/>
      <c r="GO26" s="22"/>
      <c r="GP26" s="78" t="s">
        <v>520</v>
      </c>
      <c r="GQ26" s="16"/>
      <c r="GR26" s="105"/>
      <c r="GS26" s="32" t="s">
        <v>164</v>
      </c>
      <c r="GT26" s="14"/>
      <c r="GU26" s="105"/>
      <c r="GV26" s="16"/>
      <c r="GW26" s="16"/>
      <c r="GX26" s="161"/>
      <c r="GY26" s="16"/>
      <c r="GZ26" s="24"/>
      <c r="HA26" s="108"/>
      <c r="HB26" s="32" t="s">
        <v>179</v>
      </c>
      <c r="HC26" s="16"/>
      <c r="HD26" s="130"/>
      <c r="HE26" s="36" t="s">
        <v>39</v>
      </c>
      <c r="HF26" s="16"/>
      <c r="HG26" s="118"/>
      <c r="HH26" s="33" t="s">
        <v>32</v>
      </c>
      <c r="HI26" s="35"/>
      <c r="HJ26" s="105"/>
      <c r="HK26" s="16"/>
      <c r="HL26" s="16"/>
      <c r="HM26" s="126"/>
      <c r="HN26" s="16"/>
      <c r="HO26" s="16"/>
      <c r="HP26" s="126"/>
    </row>
    <row r="27" spans="1:224" ht="72.75">
      <c r="A27" s="14">
        <f t="shared" si="8"/>
        <v>23</v>
      </c>
      <c r="B27" s="59" t="s">
        <v>5</v>
      </c>
      <c r="C27" s="61">
        <f t="shared" si="10"/>
        <v>12</v>
      </c>
      <c r="D27" s="57" t="s">
        <v>6</v>
      </c>
      <c r="E27" s="58">
        <f t="shared" si="11"/>
        <v>6</v>
      </c>
      <c r="F27" s="59" t="s">
        <v>7</v>
      </c>
      <c r="G27" s="60">
        <f t="shared" si="12"/>
        <v>7</v>
      </c>
      <c r="H27" s="57" t="s">
        <v>8</v>
      </c>
      <c r="I27" s="62">
        <f t="shared" si="13"/>
        <v>7</v>
      </c>
      <c r="J27" s="74" t="s">
        <v>9</v>
      </c>
      <c r="K27" s="75">
        <f t="shared" si="14"/>
        <v>6</v>
      </c>
      <c r="L27" s="63" t="s">
        <v>11</v>
      </c>
      <c r="M27" s="64">
        <f t="shared" si="15"/>
        <v>7</v>
      </c>
      <c r="N27" s="65" t="s">
        <v>12</v>
      </c>
      <c r="O27" s="66">
        <f t="shared" si="16"/>
        <v>1</v>
      </c>
      <c r="P27" s="65" t="s">
        <v>13</v>
      </c>
      <c r="Q27" s="66">
        <f t="shared" si="17"/>
        <v>14</v>
      </c>
      <c r="R27" s="7"/>
      <c r="S27" s="40">
        <f t="shared" si="9"/>
        <v>23</v>
      </c>
      <c r="T27" s="155"/>
      <c r="U27" s="41"/>
      <c r="V27" s="16"/>
      <c r="W27" s="90"/>
      <c r="X27" s="16"/>
      <c r="Y27" s="105"/>
      <c r="Z27" s="32" t="s">
        <v>155</v>
      </c>
      <c r="AA27" s="16"/>
      <c r="AB27" s="90"/>
      <c r="AC27" s="30" t="s">
        <v>191</v>
      </c>
      <c r="AD27" s="16"/>
      <c r="AE27" s="105"/>
      <c r="AF27" s="30" t="s">
        <v>191</v>
      </c>
      <c r="AG27" s="105"/>
      <c r="AH27" s="30" t="s">
        <v>191</v>
      </c>
      <c r="AI27" s="32" t="s">
        <v>145</v>
      </c>
      <c r="AJ27" s="105"/>
      <c r="AK27" s="32" t="s">
        <v>335</v>
      </c>
      <c r="AL27" s="105"/>
      <c r="AM27" s="30" t="s">
        <v>191</v>
      </c>
      <c r="AN27" s="16"/>
      <c r="AO27" s="90"/>
      <c r="AP27" s="30" t="s">
        <v>191</v>
      </c>
      <c r="AQ27" s="16"/>
      <c r="AR27" s="105"/>
      <c r="AS27" s="30" t="s">
        <v>191</v>
      </c>
      <c r="AT27" s="105"/>
      <c r="AU27" s="30" t="s">
        <v>267</v>
      </c>
      <c r="AV27" s="16"/>
      <c r="AW27" s="105"/>
      <c r="AX27" s="32" t="s">
        <v>36</v>
      </c>
      <c r="AY27" s="105"/>
      <c r="AZ27" s="16"/>
      <c r="BA27" s="16"/>
      <c r="BB27" s="105"/>
      <c r="BC27" s="16"/>
      <c r="BD27" s="16"/>
      <c r="BE27" s="105"/>
      <c r="BF27" s="16"/>
      <c r="BG27" s="105"/>
      <c r="BH27" s="39" t="s">
        <v>128</v>
      </c>
      <c r="BI27" s="16"/>
      <c r="BJ27" s="105"/>
      <c r="BK27" s="32" t="s">
        <v>156</v>
      </c>
      <c r="BL27" s="108"/>
      <c r="BM27" s="16"/>
      <c r="BN27" s="32" t="s">
        <v>172</v>
      </c>
      <c r="BO27" s="105"/>
      <c r="BP27" s="27" t="s">
        <v>81</v>
      </c>
      <c r="BQ27" s="16"/>
      <c r="BR27" s="105"/>
      <c r="BS27" s="27" t="s">
        <v>81</v>
      </c>
      <c r="BT27" s="143"/>
      <c r="BU27" s="27" t="s">
        <v>81</v>
      </c>
      <c r="BV27" s="16"/>
      <c r="BW27" s="105"/>
      <c r="BX27" s="27" t="s">
        <v>81</v>
      </c>
      <c r="BY27" s="105"/>
      <c r="BZ27" s="27" t="s">
        <v>81</v>
      </c>
      <c r="CA27" s="16"/>
      <c r="CB27" s="105"/>
      <c r="CC27" s="27" t="s">
        <v>81</v>
      </c>
      <c r="CD27" s="16"/>
      <c r="CE27" s="105"/>
      <c r="CF27" s="27" t="s">
        <v>82</v>
      </c>
      <c r="CG27" s="105"/>
      <c r="CH27" s="15" t="s">
        <v>112</v>
      </c>
      <c r="CI27" s="16"/>
      <c r="CJ27" s="105"/>
      <c r="CL27" s="105"/>
      <c r="CM27" s="15" t="s">
        <v>208</v>
      </c>
      <c r="CN27" s="32" t="s">
        <v>169</v>
      </c>
      <c r="CO27" s="105"/>
      <c r="CP27" s="15" t="s">
        <v>113</v>
      </c>
      <c r="CQ27" s="16"/>
      <c r="CR27" s="105"/>
      <c r="CS27" s="17"/>
      <c r="CT27" s="146"/>
      <c r="CU27" s="15" t="s">
        <v>115</v>
      </c>
      <c r="CV27" s="32" t="s">
        <v>166</v>
      </c>
      <c r="CW27" s="105"/>
      <c r="CX27" s="16"/>
      <c r="CY27" s="105"/>
      <c r="CZ27" s="15" t="s">
        <v>207</v>
      </c>
      <c r="DA27" s="16"/>
      <c r="DB27" s="111"/>
      <c r="DC27" s="15" t="s">
        <v>207</v>
      </c>
      <c r="DD27" s="16"/>
      <c r="DE27" s="105"/>
      <c r="DF27" s="15" t="s">
        <v>207</v>
      </c>
      <c r="DG27" s="105"/>
      <c r="DH27" s="15" t="s">
        <v>207</v>
      </c>
      <c r="DI27" s="32" t="s">
        <v>158</v>
      </c>
      <c r="DJ27" s="105"/>
      <c r="DK27" s="15" t="s">
        <v>124</v>
      </c>
      <c r="DL27" s="108"/>
      <c r="DM27" s="15" t="s">
        <v>124</v>
      </c>
      <c r="DN27" s="16"/>
      <c r="DO27" s="90"/>
      <c r="DP27" s="15" t="s">
        <v>124</v>
      </c>
      <c r="DQ27" s="16"/>
      <c r="DR27" s="111"/>
      <c r="DS27" s="16"/>
      <c r="DU27" s="16"/>
      <c r="DV27" s="32" t="s">
        <v>333</v>
      </c>
      <c r="DW27" s="105"/>
      <c r="DY27" s="105"/>
      <c r="DZ27" s="32" t="s">
        <v>149</v>
      </c>
      <c r="EA27" s="16"/>
      <c r="EB27" s="114"/>
      <c r="EC27" s="39" t="s">
        <v>354</v>
      </c>
      <c r="ED27" s="16"/>
      <c r="EE27" s="105"/>
      <c r="EF27" s="39" t="s">
        <v>357</v>
      </c>
      <c r="EH27" s="39" t="s">
        <v>357</v>
      </c>
      <c r="EI27" s="16"/>
      <c r="EJ27" s="90"/>
      <c r="EK27" s="39" t="s">
        <v>357</v>
      </c>
      <c r="EL27" s="105"/>
      <c r="EM27" s="39" t="s">
        <v>357</v>
      </c>
      <c r="EN27" s="16"/>
      <c r="EO27" s="114"/>
      <c r="EP27" s="105"/>
      <c r="EQ27" s="67" t="s">
        <v>449</v>
      </c>
      <c r="ER27" s="16"/>
      <c r="ES27" s="126"/>
      <c r="EU27" s="16"/>
      <c r="EV27" s="114"/>
      <c r="EW27" s="67" t="s">
        <v>449</v>
      </c>
      <c r="EX27" s="32" t="s">
        <v>175</v>
      </c>
      <c r="EY27" s="105"/>
      <c r="EZ27" s="67" t="s">
        <v>449</v>
      </c>
      <c r="FA27" s="16"/>
      <c r="FB27" s="111"/>
      <c r="FC27" s="67" t="s">
        <v>449</v>
      </c>
      <c r="FD27" s="16"/>
      <c r="FE27" s="16"/>
      <c r="FF27" s="105"/>
      <c r="FG27" s="67" t="s">
        <v>449</v>
      </c>
      <c r="FH27" s="16"/>
      <c r="FI27" s="105"/>
      <c r="FJ27" s="34" t="s">
        <v>423</v>
      </c>
      <c r="FK27" s="143"/>
      <c r="FL27" s="34" t="s">
        <v>423</v>
      </c>
      <c r="FM27" s="16"/>
      <c r="FN27" s="140"/>
      <c r="FO27" s="34" t="s">
        <v>423</v>
      </c>
      <c r="FP27" s="90"/>
      <c r="FQ27" s="34" t="s">
        <v>423</v>
      </c>
      <c r="FR27" s="16"/>
      <c r="FS27" s="114"/>
      <c r="FT27" s="34" t="s">
        <v>425</v>
      </c>
      <c r="FU27" s="16"/>
      <c r="FV27" s="90"/>
      <c r="FW27" s="34" t="s">
        <v>425</v>
      </c>
      <c r="FX27" s="90"/>
      <c r="FY27" s="14"/>
      <c r="FZ27" s="14"/>
      <c r="GA27" s="90"/>
      <c r="GC27" s="14"/>
      <c r="GD27" s="114"/>
      <c r="GE27" s="23"/>
      <c r="GF27" s="16"/>
      <c r="GG27" s="16"/>
      <c r="GH27" s="140"/>
      <c r="GI27" s="16"/>
      <c r="GJ27" s="24"/>
      <c r="GK27" s="114"/>
      <c r="GL27" s="16"/>
      <c r="GN27" s="114"/>
      <c r="GO27" s="22"/>
      <c r="GP27" s="16"/>
      <c r="GQ27" s="32" t="s">
        <v>524</v>
      </c>
      <c r="GR27" s="105"/>
      <c r="GS27" s="14"/>
      <c r="GT27" s="32" t="s">
        <v>165</v>
      </c>
      <c r="GU27" s="105"/>
      <c r="GV27" s="36" t="s">
        <v>39</v>
      </c>
      <c r="GW27" s="16"/>
      <c r="GX27" s="161"/>
      <c r="GY27" s="16"/>
      <c r="GZ27" s="24"/>
      <c r="HA27" s="108"/>
      <c r="HB27" s="32" t="s">
        <v>178</v>
      </c>
      <c r="HC27" s="16"/>
      <c r="HD27" s="130"/>
      <c r="HE27" s="78" t="s">
        <v>521</v>
      </c>
      <c r="HF27" s="16"/>
      <c r="HG27" s="118"/>
      <c r="HH27" s="33" t="s">
        <v>32</v>
      </c>
      <c r="HI27" s="35"/>
      <c r="HJ27" s="105"/>
      <c r="HK27" s="16"/>
      <c r="HL27" s="16"/>
      <c r="HM27" s="126"/>
      <c r="HN27" s="16"/>
      <c r="HO27" s="16"/>
      <c r="HP27" s="126"/>
    </row>
    <row r="28" spans="1:224" ht="73.5" thickBot="1">
      <c r="A28" s="14">
        <f t="shared" si="8"/>
        <v>24</v>
      </c>
      <c r="B28" s="59" t="s">
        <v>5</v>
      </c>
      <c r="C28" s="61">
        <f t="shared" si="10"/>
        <v>13</v>
      </c>
      <c r="D28" s="57" t="s">
        <v>6</v>
      </c>
      <c r="E28" s="58">
        <f t="shared" si="11"/>
        <v>6</v>
      </c>
      <c r="F28" s="59" t="s">
        <v>7</v>
      </c>
      <c r="G28" s="60">
        <f t="shared" si="12"/>
        <v>7</v>
      </c>
      <c r="H28" s="57" t="s">
        <v>8</v>
      </c>
      <c r="I28" s="62">
        <f t="shared" si="13"/>
        <v>7</v>
      </c>
      <c r="J28" s="74" t="s">
        <v>9</v>
      </c>
      <c r="K28" s="75">
        <f t="shared" si="14"/>
        <v>6</v>
      </c>
      <c r="L28" s="63" t="s">
        <v>11</v>
      </c>
      <c r="M28" s="64">
        <f t="shared" si="15"/>
        <v>7</v>
      </c>
      <c r="N28" s="65" t="s">
        <v>12</v>
      </c>
      <c r="O28" s="66">
        <f t="shared" si="16"/>
        <v>1</v>
      </c>
      <c r="P28" s="65" t="s">
        <v>13</v>
      </c>
      <c r="Q28" s="66">
        <f t="shared" si="17"/>
        <v>14</v>
      </c>
      <c r="R28" s="7"/>
      <c r="S28" s="40">
        <f t="shared" si="9"/>
        <v>24</v>
      </c>
      <c r="T28" s="156"/>
      <c r="U28" s="45" t="s">
        <v>52</v>
      </c>
      <c r="V28" s="16"/>
      <c r="W28" s="91"/>
      <c r="X28" s="15" t="s">
        <v>52</v>
      </c>
      <c r="Y28" s="106"/>
      <c r="Z28" s="15" t="s">
        <v>52</v>
      </c>
      <c r="AA28" s="16"/>
      <c r="AB28" s="91"/>
      <c r="AC28" s="15" t="s">
        <v>52</v>
      </c>
      <c r="AD28" s="16"/>
      <c r="AE28" s="106"/>
      <c r="AF28" s="15" t="s">
        <v>52</v>
      </c>
      <c r="AG28" s="106"/>
      <c r="AH28" s="39" t="s">
        <v>128</v>
      </c>
      <c r="AI28" s="32" t="s">
        <v>175</v>
      </c>
      <c r="AJ28" s="106"/>
      <c r="AK28" s="32" t="s">
        <v>335</v>
      </c>
      <c r="AL28" s="106"/>
      <c r="AM28" s="32" t="s">
        <v>155</v>
      </c>
      <c r="AN28" s="16"/>
      <c r="AO28" s="91"/>
      <c r="AP28" s="16"/>
      <c r="AQ28" s="16"/>
      <c r="AR28" s="106"/>
      <c r="AS28" s="16"/>
      <c r="AT28" s="106"/>
      <c r="AU28" s="27" t="s">
        <v>83</v>
      </c>
      <c r="AV28" s="16"/>
      <c r="AW28" s="106"/>
      <c r="AX28" s="32" t="s">
        <v>36</v>
      </c>
      <c r="AY28" s="106"/>
      <c r="AZ28" s="27" t="s">
        <v>83</v>
      </c>
      <c r="BA28" s="16"/>
      <c r="BB28" s="106"/>
      <c r="BC28" s="27" t="s">
        <v>83</v>
      </c>
      <c r="BD28" s="16"/>
      <c r="BE28" s="106"/>
      <c r="BF28" s="27" t="s">
        <v>83</v>
      </c>
      <c r="BG28" s="106"/>
      <c r="BH28" s="27" t="s">
        <v>83</v>
      </c>
      <c r="BI28" s="16"/>
      <c r="BJ28" s="106"/>
      <c r="BK28" s="27" t="s">
        <v>83</v>
      </c>
      <c r="BL28" s="109"/>
      <c r="BM28" s="27" t="s">
        <v>84</v>
      </c>
      <c r="BN28" s="32" t="s">
        <v>172</v>
      </c>
      <c r="BO28" s="106"/>
      <c r="BP28" s="30" t="s">
        <v>191</v>
      </c>
      <c r="BQ28" s="16"/>
      <c r="BR28" s="106"/>
      <c r="BS28" s="30" t="s">
        <v>191</v>
      </c>
      <c r="BT28" s="144"/>
      <c r="BU28" s="30" t="s">
        <v>191</v>
      </c>
      <c r="BV28" s="16"/>
      <c r="BW28" s="106"/>
      <c r="BX28" s="30" t="s">
        <v>191</v>
      </c>
      <c r="BY28" s="106"/>
      <c r="BZ28" s="16"/>
      <c r="CA28" s="32" t="s">
        <v>150</v>
      </c>
      <c r="CB28" s="106"/>
      <c r="CC28" s="30" t="s">
        <v>191</v>
      </c>
      <c r="CD28" s="16"/>
      <c r="CE28" s="106"/>
      <c r="CF28" s="30" t="s">
        <v>191</v>
      </c>
      <c r="CG28" s="106"/>
      <c r="CH28" s="30" t="s">
        <v>267</v>
      </c>
      <c r="CI28" s="16"/>
      <c r="CJ28" s="106"/>
      <c r="CK28" s="32" t="s">
        <v>157</v>
      </c>
      <c r="CL28" s="106"/>
      <c r="CM28" s="16"/>
      <c r="CN28" s="32" t="s">
        <v>169</v>
      </c>
      <c r="CO28" s="106"/>
      <c r="CP28" s="34" t="s">
        <v>418</v>
      </c>
      <c r="CQ28" s="16"/>
      <c r="CR28" s="106"/>
      <c r="CS28" s="17"/>
      <c r="CT28" s="147"/>
      <c r="CU28" s="34" t="s">
        <v>418</v>
      </c>
      <c r="CV28" s="32" t="s">
        <v>166</v>
      </c>
      <c r="CW28" s="106"/>
      <c r="CX28" s="34" t="s">
        <v>418</v>
      </c>
      <c r="CY28" s="106"/>
      <c r="CZ28" s="34" t="s">
        <v>418</v>
      </c>
      <c r="DA28" s="16"/>
      <c r="DB28" s="112"/>
      <c r="DC28" s="34" t="s">
        <v>419</v>
      </c>
      <c r="DD28" s="16"/>
      <c r="DE28" s="106"/>
      <c r="DF28" s="34" t="s">
        <v>419</v>
      </c>
      <c r="DG28" s="106"/>
      <c r="DH28" s="15" t="s">
        <v>63</v>
      </c>
      <c r="DI28" s="32" t="s">
        <v>158</v>
      </c>
      <c r="DJ28" s="106"/>
      <c r="DK28" s="15" t="s">
        <v>63</v>
      </c>
      <c r="DL28" s="109"/>
      <c r="DM28" s="15" t="s">
        <v>63</v>
      </c>
      <c r="DN28" s="16"/>
      <c r="DO28" s="91"/>
      <c r="DP28" s="15" t="s">
        <v>63</v>
      </c>
      <c r="DQ28" s="16"/>
      <c r="DR28" s="112"/>
      <c r="DS28" s="15" t="s">
        <v>64</v>
      </c>
      <c r="DU28" s="15" t="s">
        <v>64</v>
      </c>
      <c r="DV28" s="32" t="s">
        <v>334</v>
      </c>
      <c r="DW28" s="106"/>
      <c r="DX28" s="15" t="s">
        <v>64</v>
      </c>
      <c r="DY28" s="106"/>
      <c r="DZ28" s="16"/>
      <c r="EA28" s="16"/>
      <c r="EB28" s="115"/>
      <c r="EC28" s="16"/>
      <c r="ED28" s="16"/>
      <c r="EE28" s="106"/>
      <c r="EF28" s="16"/>
      <c r="EH28" s="16"/>
      <c r="EI28" s="16"/>
      <c r="EJ28" s="91"/>
      <c r="EK28" s="16"/>
      <c r="EL28" s="106"/>
      <c r="EM28" s="16"/>
      <c r="EN28" s="16"/>
      <c r="EO28" s="115"/>
      <c r="EP28" s="106"/>
      <c r="EQ28" s="16"/>
      <c r="ER28" s="16"/>
      <c r="ES28" s="127"/>
      <c r="ET28" s="16"/>
      <c r="EU28" s="16"/>
      <c r="EV28" s="115"/>
      <c r="EW28" s="32" t="s">
        <v>176</v>
      </c>
      <c r="EX28" s="16"/>
      <c r="EY28" s="106"/>
      <c r="EZ28" s="78" t="s">
        <v>519</v>
      </c>
      <c r="FA28" s="16"/>
      <c r="FB28" s="112"/>
      <c r="FC28" s="39" t="s">
        <v>358</v>
      </c>
      <c r="FD28" s="32" t="s">
        <v>147</v>
      </c>
      <c r="FE28" s="16"/>
      <c r="FF28" s="106"/>
      <c r="FH28" s="16"/>
      <c r="FI28" s="106"/>
      <c r="FJ28" s="39" t="s">
        <v>359</v>
      </c>
      <c r="FK28" s="144"/>
      <c r="FL28" s="39" t="s">
        <v>359</v>
      </c>
      <c r="FM28" s="16"/>
      <c r="FN28" s="141"/>
      <c r="FO28" s="39" t="s">
        <v>359</v>
      </c>
      <c r="FP28" s="91"/>
      <c r="FQ28" s="39" t="s">
        <v>359</v>
      </c>
      <c r="FR28" s="16"/>
      <c r="FS28" s="115"/>
      <c r="FT28" s="16"/>
      <c r="FU28" s="16"/>
      <c r="FV28" s="91"/>
      <c r="FW28" s="16"/>
      <c r="FX28" s="91"/>
      <c r="FY28" s="14"/>
      <c r="FZ28" s="14"/>
      <c r="GA28" s="91"/>
      <c r="GB28" s="36" t="s">
        <v>39</v>
      </c>
      <c r="GC28" s="14"/>
      <c r="GD28" s="115"/>
      <c r="GE28" s="25"/>
      <c r="GF28" s="16"/>
      <c r="GG28" s="16"/>
      <c r="GH28" s="141"/>
      <c r="GI28" s="68" t="s">
        <v>450</v>
      </c>
      <c r="GJ28" s="26"/>
      <c r="GK28" s="115"/>
      <c r="GL28" s="68" t="s">
        <v>450</v>
      </c>
      <c r="GM28" s="16"/>
      <c r="GN28" s="115"/>
      <c r="GO28" s="79"/>
      <c r="GP28" s="68" t="s">
        <v>450</v>
      </c>
      <c r="GQ28" s="32" t="s">
        <v>524</v>
      </c>
      <c r="GR28" s="106"/>
      <c r="GS28" s="14"/>
      <c r="GT28" s="32" t="s">
        <v>165</v>
      </c>
      <c r="GU28" s="106"/>
      <c r="GV28" s="70" t="s">
        <v>450</v>
      </c>
      <c r="GW28" s="16"/>
      <c r="GX28" s="162"/>
      <c r="GY28" s="68" t="s">
        <v>450</v>
      </c>
      <c r="GZ28" s="26"/>
      <c r="HA28" s="109"/>
      <c r="HC28" s="16"/>
      <c r="HD28" s="131"/>
      <c r="HE28" s="16"/>
      <c r="HF28" s="16"/>
      <c r="HG28" s="119"/>
      <c r="HH28" s="33" t="s">
        <v>32</v>
      </c>
      <c r="HI28" s="35"/>
      <c r="HJ28" s="106"/>
      <c r="HK28" s="16"/>
      <c r="HL28" s="16"/>
      <c r="HM28" s="127"/>
      <c r="HO28" s="16"/>
      <c r="HP28" s="127"/>
    </row>
    <row r="29" spans="1:224" ht="72.75" customHeight="1">
      <c r="A29" s="14">
        <f t="shared" si="8"/>
        <v>25</v>
      </c>
      <c r="B29" s="59" t="s">
        <v>5</v>
      </c>
      <c r="C29" s="61">
        <f t="shared" si="10"/>
        <v>13</v>
      </c>
      <c r="D29" s="57" t="s">
        <v>6</v>
      </c>
      <c r="E29" s="58">
        <f t="shared" si="11"/>
        <v>6</v>
      </c>
      <c r="F29" s="59" t="s">
        <v>7</v>
      </c>
      <c r="G29" s="60">
        <f t="shared" si="12"/>
        <v>7</v>
      </c>
      <c r="H29" s="57" t="s">
        <v>8</v>
      </c>
      <c r="I29" s="62">
        <f t="shared" si="13"/>
        <v>7</v>
      </c>
      <c r="J29" s="74" t="s">
        <v>9</v>
      </c>
      <c r="K29" s="75">
        <f t="shared" si="14"/>
        <v>6</v>
      </c>
      <c r="L29" s="63" t="s">
        <v>11</v>
      </c>
      <c r="M29" s="64">
        <f t="shared" si="15"/>
        <v>7</v>
      </c>
      <c r="N29" s="65" t="s">
        <v>12</v>
      </c>
      <c r="O29" s="66">
        <f t="shared" si="16"/>
        <v>1</v>
      </c>
      <c r="P29" s="65" t="s">
        <v>13</v>
      </c>
      <c r="Q29" s="66">
        <f t="shared" si="17"/>
        <v>14</v>
      </c>
      <c r="R29" s="7"/>
      <c r="S29" s="40">
        <f t="shared" si="9"/>
        <v>25</v>
      </c>
      <c r="T29" s="154" t="s">
        <v>24</v>
      </c>
      <c r="U29" s="37" t="s">
        <v>79</v>
      </c>
      <c r="V29" s="16"/>
      <c r="W29" s="104"/>
      <c r="X29" s="37" t="s">
        <v>79</v>
      </c>
      <c r="Y29" s="104"/>
      <c r="Z29" s="37" t="s">
        <v>79</v>
      </c>
      <c r="AA29" s="16"/>
      <c r="AB29" s="89" t="s">
        <v>544</v>
      </c>
      <c r="AC29" s="37" t="s">
        <v>79</v>
      </c>
      <c r="AD29" s="16"/>
      <c r="AE29" s="104"/>
      <c r="AF29" s="37" t="s">
        <v>79</v>
      </c>
      <c r="AG29" s="104"/>
      <c r="AH29" s="37" t="s">
        <v>79</v>
      </c>
      <c r="AI29" s="16"/>
      <c r="AJ29" s="139" t="s">
        <v>545</v>
      </c>
      <c r="AK29" s="37" t="s">
        <v>80</v>
      </c>
      <c r="AL29" s="104"/>
      <c r="AM29" s="16"/>
      <c r="AN29" s="16"/>
      <c r="AO29" s="113" t="s">
        <v>546</v>
      </c>
      <c r="AP29" s="16"/>
      <c r="AQ29" s="16"/>
      <c r="AR29" s="104"/>
      <c r="AS29" s="16"/>
      <c r="AT29" s="104"/>
      <c r="AU29" s="15" t="s">
        <v>52</v>
      </c>
      <c r="AV29" s="32" t="s">
        <v>158</v>
      </c>
      <c r="AW29" s="104"/>
      <c r="AX29" s="15" t="s">
        <v>52</v>
      </c>
      <c r="AY29" s="104"/>
      <c r="AZ29" s="15" t="s">
        <v>52</v>
      </c>
      <c r="BA29" s="16"/>
      <c r="BB29" s="89" t="s">
        <v>536</v>
      </c>
      <c r="BC29" s="15" t="s">
        <v>52</v>
      </c>
      <c r="BD29" s="16"/>
      <c r="BE29" s="104"/>
      <c r="BF29" s="15" t="s">
        <v>52</v>
      </c>
      <c r="BG29" s="142" t="s">
        <v>702</v>
      </c>
      <c r="BH29" s="16"/>
      <c r="BI29" s="32" t="s">
        <v>344</v>
      </c>
      <c r="BJ29" s="104"/>
      <c r="BK29" s="32" t="s">
        <v>36</v>
      </c>
      <c r="BL29" s="107" t="s">
        <v>712</v>
      </c>
      <c r="BM29" s="32" t="s">
        <v>155</v>
      </c>
      <c r="BN29" s="16"/>
      <c r="BO29" s="89" t="s">
        <v>536</v>
      </c>
      <c r="BP29" s="34" t="s">
        <v>418</v>
      </c>
      <c r="BQ29" s="16"/>
      <c r="BR29" s="104"/>
      <c r="BS29" s="34" t="s">
        <v>418</v>
      </c>
      <c r="BT29" s="104"/>
      <c r="BU29" s="39" t="s">
        <v>128</v>
      </c>
      <c r="BV29" s="16"/>
      <c r="BW29" s="104"/>
      <c r="BX29" s="34" t="s">
        <v>418</v>
      </c>
      <c r="BY29" s="104"/>
      <c r="BZ29" s="34" t="s">
        <v>418</v>
      </c>
      <c r="CA29" s="32" t="s">
        <v>172</v>
      </c>
      <c r="CB29" s="104"/>
      <c r="CC29" s="34" t="s">
        <v>419</v>
      </c>
      <c r="CD29" s="16"/>
      <c r="CE29" s="104"/>
      <c r="CF29" s="34" t="s">
        <v>419</v>
      </c>
      <c r="CH29" s="16"/>
      <c r="CI29" s="16"/>
      <c r="CJ29" s="89" t="s">
        <v>463</v>
      </c>
      <c r="CK29" s="32" t="s">
        <v>156</v>
      </c>
      <c r="CL29" s="110" t="s">
        <v>559</v>
      </c>
      <c r="CM29" s="32" t="s">
        <v>149</v>
      </c>
      <c r="CN29" s="16"/>
      <c r="CO29" s="104"/>
      <c r="CP29" s="30" t="s">
        <v>191</v>
      </c>
      <c r="CQ29" s="16"/>
      <c r="CR29" s="104"/>
      <c r="CS29" s="17"/>
      <c r="CT29" s="145"/>
      <c r="CU29" s="30" t="s">
        <v>191</v>
      </c>
      <c r="CV29" s="32" t="s">
        <v>175</v>
      </c>
      <c r="CW29" s="104"/>
      <c r="CX29" s="30" t="s">
        <v>191</v>
      </c>
      <c r="CY29" s="89" t="s">
        <v>563</v>
      </c>
      <c r="CZ29" s="30" t="s">
        <v>191</v>
      </c>
      <c r="DA29" s="32" t="s">
        <v>168</v>
      </c>
      <c r="DB29" s="104"/>
      <c r="DC29" s="30" t="s">
        <v>191</v>
      </c>
      <c r="DD29" s="16"/>
      <c r="DE29" s="104"/>
      <c r="DF29" s="30" t="s">
        <v>191</v>
      </c>
      <c r="DH29" s="30" t="s">
        <v>267</v>
      </c>
      <c r="DI29" s="32" t="s">
        <v>334</v>
      </c>
      <c r="DJ29" s="104"/>
      <c r="DK29" s="16"/>
      <c r="DL29" s="139" t="s">
        <v>568</v>
      </c>
      <c r="DM29" s="32" t="s">
        <v>146</v>
      </c>
      <c r="DN29" s="16"/>
      <c r="DO29" s="104"/>
      <c r="DP29" s="67" t="s">
        <v>451</v>
      </c>
      <c r="DQ29" s="16"/>
      <c r="DR29" s="104"/>
      <c r="DS29" s="67" t="s">
        <v>451</v>
      </c>
      <c r="DT29" s="89" t="s">
        <v>578</v>
      </c>
      <c r="DU29" s="67" t="s">
        <v>451</v>
      </c>
      <c r="DV29" s="32" t="s">
        <v>167</v>
      </c>
      <c r="DW29" s="104"/>
      <c r="DX29" s="67" t="s">
        <v>451</v>
      </c>
      <c r="DY29" s="107" t="s">
        <v>583</v>
      </c>
      <c r="DZ29" s="67" t="s">
        <v>451</v>
      </c>
      <c r="EA29" s="16"/>
      <c r="EB29" s="104"/>
      <c r="EC29" s="16"/>
      <c r="ED29" s="16"/>
      <c r="EE29" s="89" t="s">
        <v>588</v>
      </c>
      <c r="EF29" s="16"/>
      <c r="EG29" s="104"/>
      <c r="EH29" s="16"/>
      <c r="EI29" s="16"/>
      <c r="EJ29" s="89" t="s">
        <v>593</v>
      </c>
      <c r="EK29" s="16"/>
      <c r="EL29" s="107" t="s">
        <v>596</v>
      </c>
      <c r="EM29" s="16"/>
      <c r="EN29" s="16"/>
      <c r="EO29" s="113" t="s">
        <v>602</v>
      </c>
      <c r="EP29" s="104"/>
      <c r="EQ29" s="16"/>
      <c r="ER29" s="16"/>
      <c r="ES29" s="104"/>
      <c r="ET29" s="16"/>
      <c r="EU29" s="16"/>
      <c r="EV29" s="142" t="s">
        <v>708</v>
      </c>
      <c r="EW29" s="32" t="s">
        <v>176</v>
      </c>
      <c r="EX29" s="16"/>
      <c r="EY29" s="125" t="s">
        <v>615</v>
      </c>
      <c r="FA29" s="16"/>
      <c r="FB29" s="113" t="s">
        <v>620</v>
      </c>
      <c r="FC29" s="16"/>
      <c r="FD29" s="16"/>
      <c r="FE29" s="16"/>
      <c r="FF29" s="113" t="s">
        <v>623</v>
      </c>
      <c r="FG29" s="16"/>
      <c r="FH29" s="16"/>
      <c r="FI29" s="110" t="s">
        <v>628</v>
      </c>
      <c r="FJ29" s="15" t="s">
        <v>46</v>
      </c>
      <c r="FK29" s="113" t="s">
        <v>632</v>
      </c>
      <c r="FL29" s="15" t="s">
        <v>46</v>
      </c>
      <c r="FM29" s="16"/>
      <c r="FN29" s="104"/>
      <c r="FO29" s="15" t="s">
        <v>46</v>
      </c>
      <c r="FP29" s="104"/>
      <c r="FQ29" s="15" t="s">
        <v>46</v>
      </c>
      <c r="FR29" s="16"/>
      <c r="FS29" s="113" t="s">
        <v>546</v>
      </c>
      <c r="FT29" s="15" t="s">
        <v>45</v>
      </c>
      <c r="FU29" s="16"/>
      <c r="FV29" s="113" t="s">
        <v>643</v>
      </c>
      <c r="FW29" s="15" t="s">
        <v>45</v>
      </c>
      <c r="FX29" s="104"/>
      <c r="FY29" s="15" t="s">
        <v>45</v>
      </c>
      <c r="FZ29" s="14"/>
      <c r="GA29" s="89" t="s">
        <v>649</v>
      </c>
      <c r="GB29" s="14"/>
      <c r="GC29" s="14"/>
      <c r="GD29" s="89" t="s">
        <v>653</v>
      </c>
      <c r="GE29" s="20"/>
      <c r="GF29" s="78" t="s">
        <v>520</v>
      </c>
      <c r="GG29" s="32" t="s">
        <v>524</v>
      </c>
      <c r="GH29" s="104"/>
      <c r="GI29" s="16"/>
      <c r="GJ29" s="21"/>
      <c r="GK29" s="110" t="s">
        <v>657</v>
      </c>
      <c r="GL29" s="16"/>
      <c r="GM29" s="16"/>
      <c r="GN29" s="113" t="s">
        <v>661</v>
      </c>
      <c r="GO29" s="19"/>
      <c r="GP29" s="36" t="s">
        <v>39</v>
      </c>
      <c r="GQ29" s="16"/>
      <c r="GR29" s="110" t="s">
        <v>666</v>
      </c>
      <c r="GS29" s="39" t="s">
        <v>350</v>
      </c>
      <c r="GT29" s="21"/>
      <c r="GU29" s="104"/>
      <c r="GV29" s="32" t="s">
        <v>164</v>
      </c>
      <c r="GW29" s="16"/>
      <c r="GX29" s="104"/>
      <c r="GY29" s="39" t="s">
        <v>351</v>
      </c>
      <c r="GZ29" s="21"/>
      <c r="HA29" s="104"/>
      <c r="HB29" s="39" t="s">
        <v>351</v>
      </c>
      <c r="HC29" s="16"/>
      <c r="HE29" s="39" t="s">
        <v>351</v>
      </c>
      <c r="HF29" s="16"/>
      <c r="HG29" s="125" t="s">
        <v>683</v>
      </c>
      <c r="HH29" s="16"/>
      <c r="HI29" s="33" t="s">
        <v>33</v>
      </c>
      <c r="HJ29" s="104"/>
      <c r="HK29" s="39" t="s">
        <v>351</v>
      </c>
      <c r="HL29" s="16"/>
      <c r="HM29" s="125" t="s">
        <v>687</v>
      </c>
      <c r="HN29" s="16"/>
      <c r="HO29" s="16"/>
      <c r="HP29" s="125" t="s">
        <v>694</v>
      </c>
    </row>
    <row r="30" spans="1:224" ht="72.75">
      <c r="A30" s="14">
        <f t="shared" si="8"/>
        <v>26</v>
      </c>
      <c r="B30" s="59" t="s">
        <v>5</v>
      </c>
      <c r="C30" s="61">
        <f>COUNTIF($V30:$HP30,"ch wew *")</f>
        <v>13</v>
      </c>
      <c r="D30" s="57" t="s">
        <v>6</v>
      </c>
      <c r="E30" s="58">
        <f>COUNTIF($V30:$HP30,"chir*")</f>
        <v>6</v>
      </c>
      <c r="F30" s="59" t="s">
        <v>7</v>
      </c>
      <c r="G30" s="60">
        <f>COUNTIF($V30:$HP30,"gin i poł *")</f>
        <v>7</v>
      </c>
      <c r="H30" s="57" t="s">
        <v>8</v>
      </c>
      <c r="I30" s="62">
        <f>COUNTIF($V30:$HP30,"psych*")</f>
        <v>7</v>
      </c>
      <c r="J30" s="74" t="s">
        <v>9</v>
      </c>
      <c r="K30" s="75">
        <f>COUNTIF($V30:$HP30,"ped *")</f>
        <v>6</v>
      </c>
      <c r="L30" s="63" t="s">
        <v>11</v>
      </c>
      <c r="M30" s="64">
        <f>COUNTIF($V30:$HP30,"med. Rodz. *")</f>
        <v>7</v>
      </c>
      <c r="N30" s="65" t="s">
        <v>12</v>
      </c>
      <c r="O30" s="66">
        <f>COUNTIF($V30:$HP30,"Med. rat. SOR*")</f>
        <v>1</v>
      </c>
      <c r="P30" s="65" t="s">
        <v>13</v>
      </c>
      <c r="Q30" s="66">
        <f>COUNTIF(V30:HP30,"Med. rat. CSM *")</f>
        <v>14</v>
      </c>
      <c r="R30" s="7"/>
      <c r="S30" s="40">
        <f t="shared" si="9"/>
        <v>26</v>
      </c>
      <c r="T30" s="155"/>
      <c r="V30" s="16"/>
      <c r="W30" s="105"/>
      <c r="Y30" s="105"/>
      <c r="AA30" s="16"/>
      <c r="AB30" s="90"/>
      <c r="AD30" s="16"/>
      <c r="AE30" s="105"/>
      <c r="AG30" s="105"/>
      <c r="AH30" s="15" t="s">
        <v>53</v>
      </c>
      <c r="AI30" s="16"/>
      <c r="AJ30" s="140"/>
      <c r="AK30" s="15" t="s">
        <v>53</v>
      </c>
      <c r="AL30" s="105"/>
      <c r="AM30" s="15" t="s">
        <v>53</v>
      </c>
      <c r="AN30" s="16"/>
      <c r="AO30" s="114"/>
      <c r="AP30" s="15" t="s">
        <v>53</v>
      </c>
      <c r="AQ30" s="16"/>
      <c r="AR30" s="105"/>
      <c r="AS30" s="15" t="s">
        <v>53</v>
      </c>
      <c r="AT30" s="105"/>
      <c r="AU30" s="39" t="s">
        <v>128</v>
      </c>
      <c r="AV30" s="32" t="s">
        <v>158</v>
      </c>
      <c r="AW30" s="105"/>
      <c r="AX30" s="16"/>
      <c r="AY30" s="105"/>
      <c r="AZ30" s="39" t="s">
        <v>350</v>
      </c>
      <c r="BA30" s="16"/>
      <c r="BB30" s="90"/>
      <c r="BC30" s="39" t="s">
        <v>351</v>
      </c>
      <c r="BD30" s="16"/>
      <c r="BE30" s="105"/>
      <c r="BF30" s="39" t="s">
        <v>351</v>
      </c>
      <c r="BG30" s="143"/>
      <c r="BH30" s="16"/>
      <c r="BI30" s="32" t="s">
        <v>344</v>
      </c>
      <c r="BJ30" s="105"/>
      <c r="BK30" s="32" t="s">
        <v>36</v>
      </c>
      <c r="BL30" s="108"/>
      <c r="BM30" s="32" t="s">
        <v>155</v>
      </c>
      <c r="BN30" s="16"/>
      <c r="BO30" s="90"/>
      <c r="BP30" s="39" t="s">
        <v>351</v>
      </c>
      <c r="BQ30" s="16"/>
      <c r="BR30" s="105"/>
      <c r="BS30" s="39" t="s">
        <v>351</v>
      </c>
      <c r="BT30" s="105"/>
      <c r="BU30" s="27" t="s">
        <v>85</v>
      </c>
      <c r="BV30" s="16"/>
      <c r="BW30" s="105"/>
      <c r="BX30" s="16"/>
      <c r="BY30" s="105"/>
      <c r="BZ30" s="67" t="s">
        <v>451</v>
      </c>
      <c r="CA30" s="32" t="s">
        <v>172</v>
      </c>
      <c r="CB30" s="105"/>
      <c r="CC30" s="27" t="s">
        <v>85</v>
      </c>
      <c r="CD30" s="16"/>
      <c r="CE30" s="105"/>
      <c r="CF30" s="27" t="s">
        <v>85</v>
      </c>
      <c r="CH30" s="67" t="s">
        <v>451</v>
      </c>
      <c r="CI30" s="16"/>
      <c r="CJ30" s="90"/>
      <c r="CK30" s="67" t="s">
        <v>451</v>
      </c>
      <c r="CL30" s="111"/>
      <c r="CM30" s="67" t="s">
        <v>451</v>
      </c>
      <c r="CN30" s="16"/>
      <c r="CO30" s="105"/>
      <c r="CP30" s="67" t="s">
        <v>451</v>
      </c>
      <c r="CQ30" s="16"/>
      <c r="CR30" s="105"/>
      <c r="CS30" s="17"/>
      <c r="CT30" s="146"/>
      <c r="CU30" s="15" t="s">
        <v>211</v>
      </c>
      <c r="CV30" s="32" t="s">
        <v>175</v>
      </c>
      <c r="CW30" s="105"/>
      <c r="CX30" s="15" t="s">
        <v>211</v>
      </c>
      <c r="CY30" s="90"/>
      <c r="CZ30" s="15" t="s">
        <v>211</v>
      </c>
      <c r="DA30" s="32" t="s">
        <v>168</v>
      </c>
      <c r="DB30" s="105"/>
      <c r="DC30" s="15" t="s">
        <v>209</v>
      </c>
      <c r="DD30" s="16"/>
      <c r="DE30" s="105"/>
      <c r="DF30" s="15" t="s">
        <v>210</v>
      </c>
      <c r="DH30" s="15" t="s">
        <v>210</v>
      </c>
      <c r="DI30" s="32" t="s">
        <v>334</v>
      </c>
      <c r="DJ30" s="105"/>
      <c r="DK30" s="15" t="s">
        <v>210</v>
      </c>
      <c r="DL30" s="140"/>
      <c r="DM30" s="32" t="s">
        <v>146</v>
      </c>
      <c r="DN30" s="16"/>
      <c r="DO30" s="105"/>
      <c r="DP30" s="34" t="s">
        <v>418</v>
      </c>
      <c r="DQ30" s="16"/>
      <c r="DR30" s="105"/>
      <c r="DS30" s="34" t="s">
        <v>418</v>
      </c>
      <c r="DT30" s="90"/>
      <c r="DU30" s="34" t="s">
        <v>418</v>
      </c>
      <c r="DV30" s="32" t="s">
        <v>167</v>
      </c>
      <c r="DW30" s="105"/>
      <c r="DX30" s="34" t="s">
        <v>418</v>
      </c>
      <c r="DY30" s="108"/>
      <c r="DZ30" s="32" t="s">
        <v>149</v>
      </c>
      <c r="EA30" s="16"/>
      <c r="EB30" s="105"/>
      <c r="EC30" s="34" t="s">
        <v>419</v>
      </c>
      <c r="ED30" s="16"/>
      <c r="EE30" s="90"/>
      <c r="EF30" s="34" t="s">
        <v>419</v>
      </c>
      <c r="EG30" s="105"/>
      <c r="EH30" s="30" t="s">
        <v>268</v>
      </c>
      <c r="EI30" s="16"/>
      <c r="EJ30" s="90"/>
      <c r="EK30" s="32" t="s">
        <v>156</v>
      </c>
      <c r="EL30" s="108"/>
      <c r="EM30" s="30" t="s">
        <v>268</v>
      </c>
      <c r="EN30" s="16"/>
      <c r="EO30" s="114"/>
      <c r="EP30" s="105"/>
      <c r="EQ30" s="30" t="s">
        <v>268</v>
      </c>
      <c r="ER30" s="16"/>
      <c r="ES30" s="105"/>
      <c r="ET30" s="30" t="s">
        <v>268</v>
      </c>
      <c r="EU30" s="16"/>
      <c r="EV30" s="143"/>
      <c r="EW30" s="32" t="s">
        <v>177</v>
      </c>
      <c r="EX30" s="16"/>
      <c r="EY30" s="126"/>
      <c r="EZ30" s="30" t="s">
        <v>268</v>
      </c>
      <c r="FA30" s="16"/>
      <c r="FB30" s="114"/>
      <c r="FC30" s="30" t="s">
        <v>268</v>
      </c>
      <c r="FD30" s="16"/>
      <c r="FE30" s="16"/>
      <c r="FF30" s="114"/>
      <c r="FG30" s="30" t="s">
        <v>269</v>
      </c>
      <c r="FH30" s="16"/>
      <c r="FI30" s="111"/>
      <c r="FK30" s="114"/>
      <c r="FM30" s="16"/>
      <c r="FN30" s="105"/>
      <c r="FO30" s="78" t="s">
        <v>519</v>
      </c>
      <c r="FP30" s="105"/>
      <c r="FR30" s="16"/>
      <c r="FS30" s="114"/>
      <c r="FU30" s="16"/>
      <c r="FV30" s="114"/>
      <c r="FW30" s="27" t="s">
        <v>85</v>
      </c>
      <c r="FX30" s="105"/>
      <c r="FZ30" s="14"/>
      <c r="GA30" s="90"/>
      <c r="GB30" s="27" t="s">
        <v>85</v>
      </c>
      <c r="GC30" s="14"/>
      <c r="GD30" s="90"/>
      <c r="GE30" s="23"/>
      <c r="GF30" s="27" t="s">
        <v>85</v>
      </c>
      <c r="GG30" s="32" t="s">
        <v>524</v>
      </c>
      <c r="GH30" s="105"/>
      <c r="GI30" s="16"/>
      <c r="GJ30" s="24"/>
      <c r="GK30" s="111"/>
      <c r="GL30" s="16"/>
      <c r="GM30" s="16"/>
      <c r="GN30" s="114"/>
      <c r="GO30" s="22"/>
      <c r="GP30" s="36" t="s">
        <v>39</v>
      </c>
      <c r="GQ30" s="16"/>
      <c r="GR30" s="111"/>
      <c r="GS30" s="27" t="s">
        <v>86</v>
      </c>
      <c r="GT30" s="24"/>
      <c r="GU30" s="105"/>
      <c r="GV30" s="32" t="s">
        <v>164</v>
      </c>
      <c r="GW30" s="16"/>
      <c r="GX30" s="105"/>
      <c r="GY30" s="16"/>
      <c r="GZ30" s="24"/>
      <c r="HA30" s="105"/>
      <c r="HB30" s="16"/>
      <c r="HC30" s="16"/>
      <c r="HE30" s="16"/>
      <c r="HF30" s="16"/>
      <c r="HG30" s="126"/>
      <c r="HH30" s="16"/>
      <c r="HI30" s="33" t="s">
        <v>33</v>
      </c>
      <c r="HJ30" s="105"/>
      <c r="HL30" s="16"/>
      <c r="HM30" s="126"/>
      <c r="HN30" s="16"/>
      <c r="HO30" s="16"/>
      <c r="HP30" s="126"/>
    </row>
    <row r="31" spans="1:224" ht="72.75">
      <c r="A31" s="14">
        <f t="shared" si="8"/>
        <v>27</v>
      </c>
      <c r="B31" s="59" t="s">
        <v>5</v>
      </c>
      <c r="C31" s="61">
        <f>COUNTIF($U31:$HP31,"ch wew *")</f>
        <v>13</v>
      </c>
      <c r="D31" s="57" t="s">
        <v>6</v>
      </c>
      <c r="E31" s="58">
        <f>COUNTIF($U31:$HP31,"chir*")</f>
        <v>6</v>
      </c>
      <c r="F31" s="59" t="s">
        <v>7</v>
      </c>
      <c r="G31" s="60">
        <f>COUNTIF($U31:$HP31,"gin i poł *")</f>
        <v>7</v>
      </c>
      <c r="H31" s="57" t="s">
        <v>8</v>
      </c>
      <c r="I31" s="62">
        <f>COUNTIF($U31:$HP31,"psych*")</f>
        <v>7</v>
      </c>
      <c r="J31" s="74" t="s">
        <v>9</v>
      </c>
      <c r="K31" s="75">
        <f>COUNTIF($U31:$HP31,"ped *")</f>
        <v>6</v>
      </c>
      <c r="L31" s="63" t="s">
        <v>11</v>
      </c>
      <c r="M31" s="64">
        <f>COUNTIF($U31:$HP31,"med. Rodz. *")</f>
        <v>7</v>
      </c>
      <c r="N31" s="65" t="s">
        <v>12</v>
      </c>
      <c r="O31" s="66">
        <f t="shared" ref="O31:O57" si="18">COUNTIF($U31:$HP31,"Med. rat. SOR*")</f>
        <v>1</v>
      </c>
      <c r="P31" s="65" t="s">
        <v>13</v>
      </c>
      <c r="Q31" s="66">
        <f>COUNTIF(U31:HP31,"Med. rat. CSM *")</f>
        <v>14</v>
      </c>
      <c r="R31" s="7"/>
      <c r="S31" s="40">
        <f t="shared" si="9"/>
        <v>27</v>
      </c>
      <c r="T31" s="155"/>
      <c r="U31" s="27" t="s">
        <v>85</v>
      </c>
      <c r="V31" s="16"/>
      <c r="W31" s="105"/>
      <c r="X31" s="78" t="s">
        <v>519</v>
      </c>
      <c r="Y31" s="105"/>
      <c r="Z31" s="16"/>
      <c r="AA31" s="16"/>
      <c r="AB31" s="90"/>
      <c r="AC31" s="27" t="s">
        <v>85</v>
      </c>
      <c r="AD31" s="16"/>
      <c r="AE31" s="105"/>
      <c r="AF31" s="27" t="s">
        <v>85</v>
      </c>
      <c r="AG31" s="105"/>
      <c r="AH31" s="27" t="s">
        <v>85</v>
      </c>
      <c r="AI31" s="16"/>
      <c r="AJ31" s="140"/>
      <c r="AK31" s="16"/>
      <c r="AL31" s="105"/>
      <c r="AM31" s="32" t="s">
        <v>155</v>
      </c>
      <c r="AN31" s="16"/>
      <c r="AO31" s="114"/>
      <c r="AP31" s="34" t="s">
        <v>418</v>
      </c>
      <c r="AQ31" s="16"/>
      <c r="AR31" s="105"/>
      <c r="AS31" s="34" t="s">
        <v>418</v>
      </c>
      <c r="AT31" s="105"/>
      <c r="AU31" s="16"/>
      <c r="AV31" s="39" t="s">
        <v>129</v>
      </c>
      <c r="AW31" s="105"/>
      <c r="AX31" s="34" t="s">
        <v>418</v>
      </c>
      <c r="AY31" s="105"/>
      <c r="AZ31" s="34" t="s">
        <v>418</v>
      </c>
      <c r="BA31" s="16"/>
      <c r="BB31" s="90"/>
      <c r="BC31" s="34" t="s">
        <v>419</v>
      </c>
      <c r="BD31" s="16"/>
      <c r="BE31" s="105"/>
      <c r="BF31" s="34" t="s">
        <v>419</v>
      </c>
      <c r="BG31" s="143"/>
      <c r="BH31" s="16"/>
      <c r="BI31" s="32" t="s">
        <v>166</v>
      </c>
      <c r="BJ31" s="105"/>
      <c r="BK31" s="32" t="s">
        <v>335</v>
      </c>
      <c r="BL31" s="108"/>
      <c r="BM31" s="16"/>
      <c r="BN31" s="16"/>
      <c r="BO31" s="90"/>
      <c r="BP31" s="16"/>
      <c r="BQ31" s="16"/>
      <c r="BR31" s="105"/>
      <c r="BT31" s="105"/>
      <c r="BU31" s="16"/>
      <c r="BV31" s="16"/>
      <c r="BW31" s="105"/>
      <c r="BX31" s="32" t="s">
        <v>34</v>
      </c>
      <c r="BY31" s="105"/>
      <c r="BZ31" s="15" t="s">
        <v>49</v>
      </c>
      <c r="CA31" s="32" t="s">
        <v>173</v>
      </c>
      <c r="CB31" s="105"/>
      <c r="CC31" s="15" t="s">
        <v>49</v>
      </c>
      <c r="CD31" s="16"/>
      <c r="CE31" s="105"/>
      <c r="CF31" s="15" t="s">
        <v>49</v>
      </c>
      <c r="CH31" s="15" t="s">
        <v>50</v>
      </c>
      <c r="CI31" s="16"/>
      <c r="CJ31" s="90"/>
      <c r="CK31" s="15" t="s">
        <v>49</v>
      </c>
      <c r="CL31" s="111"/>
      <c r="CM31" s="15" t="s">
        <v>50</v>
      </c>
      <c r="CN31" s="16"/>
      <c r="CO31" s="105"/>
      <c r="CP31" s="15" t="s">
        <v>50</v>
      </c>
      <c r="CQ31" s="16"/>
      <c r="CR31" s="105"/>
      <c r="CS31" s="17"/>
      <c r="CT31" s="146"/>
      <c r="CU31" s="16"/>
      <c r="CV31" s="32" t="s">
        <v>174</v>
      </c>
      <c r="CW31" s="105"/>
      <c r="CX31" s="16"/>
      <c r="CY31" s="90"/>
      <c r="CZ31" s="15" t="s">
        <v>529</v>
      </c>
      <c r="DA31" s="32" t="s">
        <v>168</v>
      </c>
      <c r="DB31" s="105"/>
      <c r="DC31" s="15" t="s">
        <v>529</v>
      </c>
      <c r="DD31" s="16"/>
      <c r="DE31" s="105"/>
      <c r="DF31" s="15" t="s">
        <v>529</v>
      </c>
      <c r="DH31" s="15" t="s">
        <v>529</v>
      </c>
      <c r="DI31" s="16"/>
      <c r="DJ31" s="105"/>
      <c r="DK31" s="15" t="s">
        <v>529</v>
      </c>
      <c r="DL31" s="140"/>
      <c r="DM31" s="32" t="s">
        <v>149</v>
      </c>
      <c r="DN31" s="32" t="s">
        <v>147</v>
      </c>
      <c r="DO31" s="105"/>
      <c r="DP31" s="30" t="s">
        <v>268</v>
      </c>
      <c r="DQ31" s="16"/>
      <c r="DR31" s="105"/>
      <c r="DS31" s="30" t="s">
        <v>268</v>
      </c>
      <c r="DT31" s="90"/>
      <c r="DU31" s="30" t="s">
        <v>268</v>
      </c>
      <c r="DV31" s="32" t="s">
        <v>334</v>
      </c>
      <c r="DW31" s="105"/>
      <c r="DX31" s="30" t="s">
        <v>268</v>
      </c>
      <c r="DY31" s="108"/>
      <c r="DZ31" s="30" t="s">
        <v>268</v>
      </c>
      <c r="EA31" s="16"/>
      <c r="EB31" s="105"/>
      <c r="EC31" s="30" t="s">
        <v>268</v>
      </c>
      <c r="ED31" s="16"/>
      <c r="EE31" s="90"/>
      <c r="EF31" s="30" t="s">
        <v>269</v>
      </c>
      <c r="EG31" s="105"/>
      <c r="EJ31" s="90"/>
      <c r="EK31" s="32" t="s">
        <v>156</v>
      </c>
      <c r="EL31" s="108"/>
      <c r="EM31" s="39" t="s">
        <v>356</v>
      </c>
      <c r="EN31" s="16"/>
      <c r="EO31" s="114"/>
      <c r="EP31" s="105"/>
      <c r="EQ31" s="39" t="s">
        <v>355</v>
      </c>
      <c r="ER31" s="16"/>
      <c r="ES31" s="105"/>
      <c r="EU31" s="16"/>
      <c r="EV31" s="143"/>
      <c r="EW31" s="32" t="s">
        <v>177</v>
      </c>
      <c r="EY31" s="126"/>
      <c r="EZ31" s="39" t="s">
        <v>355</v>
      </c>
      <c r="FA31" s="16"/>
      <c r="FB31" s="114"/>
      <c r="FC31" s="39" t="s">
        <v>355</v>
      </c>
      <c r="FD31" s="16"/>
      <c r="FE31" s="16"/>
      <c r="FF31" s="114"/>
      <c r="FG31" s="39" t="s">
        <v>355</v>
      </c>
      <c r="FH31" s="16"/>
      <c r="FI31" s="111"/>
      <c r="FJ31" s="67" t="s">
        <v>440</v>
      </c>
      <c r="FK31" s="114"/>
      <c r="FL31" s="67" t="s">
        <v>440</v>
      </c>
      <c r="FM31" s="16"/>
      <c r="FN31" s="105"/>
      <c r="FO31" s="67" t="s">
        <v>440</v>
      </c>
      <c r="FP31" s="105"/>
      <c r="FQ31" s="67" t="s">
        <v>440</v>
      </c>
      <c r="FR31" s="16"/>
      <c r="FS31" s="114"/>
      <c r="FT31" s="67" t="s">
        <v>440</v>
      </c>
      <c r="FU31" s="16"/>
      <c r="FV31" s="114"/>
      <c r="FX31" s="105"/>
      <c r="FY31" s="14"/>
      <c r="FZ31" s="14"/>
      <c r="GA31" s="90"/>
      <c r="GC31" s="14"/>
      <c r="GD31" s="90"/>
      <c r="GE31" s="23"/>
      <c r="GG31" s="32" t="s">
        <v>159</v>
      </c>
      <c r="GH31" s="105"/>
      <c r="GI31" s="16"/>
      <c r="GJ31" s="24"/>
      <c r="GK31" s="111"/>
      <c r="GL31" s="16"/>
      <c r="GM31" s="16"/>
      <c r="GN31" s="114"/>
      <c r="GO31" s="22"/>
      <c r="GP31" s="27" t="s">
        <v>85</v>
      </c>
      <c r="GQ31" s="16"/>
      <c r="GR31" s="111"/>
      <c r="GT31" s="24"/>
      <c r="GU31" s="105"/>
      <c r="GV31" s="27" t="s">
        <v>85</v>
      </c>
      <c r="GW31" s="32" t="s">
        <v>524</v>
      </c>
      <c r="GX31" s="105"/>
      <c r="GY31" s="16"/>
      <c r="GZ31" s="32" t="s">
        <v>165</v>
      </c>
      <c r="HA31" s="105"/>
      <c r="HB31" s="16"/>
      <c r="HC31" s="16"/>
      <c r="HE31" s="36" t="s">
        <v>39</v>
      </c>
      <c r="HF31" s="16"/>
      <c r="HG31" s="126"/>
      <c r="HH31" s="16"/>
      <c r="HI31" s="33" t="s">
        <v>33</v>
      </c>
      <c r="HJ31" s="105"/>
      <c r="HK31" s="27" t="s">
        <v>86</v>
      </c>
      <c r="HL31" s="16"/>
      <c r="HM31" s="126"/>
      <c r="HN31" s="16"/>
      <c r="HO31" s="16"/>
      <c r="HP31" s="126"/>
    </row>
    <row r="32" spans="1:224" ht="72.75">
      <c r="A32" s="14">
        <f t="shared" si="8"/>
        <v>28</v>
      </c>
      <c r="B32" s="59" t="s">
        <v>5</v>
      </c>
      <c r="C32" s="61">
        <f>COUNTIF($U32:$HP32,"ch wew *")</f>
        <v>13</v>
      </c>
      <c r="D32" s="57" t="s">
        <v>6</v>
      </c>
      <c r="E32" s="58">
        <f>COUNTIF($U32:$HP32,"chir*")</f>
        <v>6</v>
      </c>
      <c r="F32" s="59" t="s">
        <v>7</v>
      </c>
      <c r="G32" s="60">
        <f>COUNTIF($U32:$HP32,"gin i poł *")</f>
        <v>7</v>
      </c>
      <c r="H32" s="57" t="s">
        <v>8</v>
      </c>
      <c r="I32" s="62">
        <f>COUNTIF($U32:$HP32,"psych*")</f>
        <v>7</v>
      </c>
      <c r="J32" s="74" t="s">
        <v>9</v>
      </c>
      <c r="K32" s="75">
        <f>COUNTIF($U32:$HP32,"ped *")</f>
        <v>6</v>
      </c>
      <c r="L32" s="63" t="s">
        <v>11</v>
      </c>
      <c r="M32" s="64">
        <f>COUNTIF($U32:$HP32,"med. Rodz. *")</f>
        <v>7</v>
      </c>
      <c r="N32" s="65" t="s">
        <v>12</v>
      </c>
      <c r="O32" s="66">
        <f t="shared" si="18"/>
        <v>1</v>
      </c>
      <c r="P32" s="65" t="s">
        <v>13</v>
      </c>
      <c r="Q32" s="66">
        <f>COUNTIF(U32:HP32,"Med. rat. CSM *")</f>
        <v>14</v>
      </c>
      <c r="R32" s="7"/>
      <c r="S32" s="40">
        <f t="shared" si="9"/>
        <v>28</v>
      </c>
      <c r="T32" s="155"/>
      <c r="U32" s="45" t="s">
        <v>61</v>
      </c>
      <c r="V32" s="16"/>
      <c r="W32" s="105"/>
      <c r="X32" s="15" t="s">
        <v>61</v>
      </c>
      <c r="Y32" s="105"/>
      <c r="AA32" s="16"/>
      <c r="AB32" s="90"/>
      <c r="AC32" s="15" t="s">
        <v>61</v>
      </c>
      <c r="AD32" s="16"/>
      <c r="AE32" s="105"/>
      <c r="AF32" s="15" t="s">
        <v>61</v>
      </c>
      <c r="AG32" s="105"/>
      <c r="AH32" s="15" t="s">
        <v>61</v>
      </c>
      <c r="AI32" s="16"/>
      <c r="AJ32" s="140"/>
      <c r="AL32" s="105"/>
      <c r="AM32" s="16"/>
      <c r="AN32" s="16"/>
      <c r="AO32" s="114"/>
      <c r="AP32" s="16"/>
      <c r="AQ32" s="16"/>
      <c r="AR32" s="105"/>
      <c r="AS32" s="27" t="s">
        <v>85</v>
      </c>
      <c r="AT32" s="105"/>
      <c r="AU32" s="27" t="s">
        <v>85</v>
      </c>
      <c r="AV32" s="32" t="s">
        <v>159</v>
      </c>
      <c r="AW32" s="105"/>
      <c r="AX32" s="78" t="s">
        <v>519</v>
      </c>
      <c r="AY32" s="105"/>
      <c r="AZ32" s="16"/>
      <c r="BA32" s="16"/>
      <c r="BB32" s="90"/>
      <c r="BC32" s="27" t="s">
        <v>85</v>
      </c>
      <c r="BD32" s="16"/>
      <c r="BE32" s="105"/>
      <c r="BF32" s="27" t="s">
        <v>85</v>
      </c>
      <c r="BG32" s="143"/>
      <c r="BH32" s="16"/>
      <c r="BI32" s="39" t="s">
        <v>129</v>
      </c>
      <c r="BJ32" s="105"/>
      <c r="BK32" s="32" t="s">
        <v>335</v>
      </c>
      <c r="BL32" s="108"/>
      <c r="BM32" s="30" t="s">
        <v>268</v>
      </c>
      <c r="BN32" s="16"/>
      <c r="BO32" s="90"/>
      <c r="BP32" s="30" t="s">
        <v>268</v>
      </c>
      <c r="BQ32" s="16"/>
      <c r="BR32" s="105"/>
      <c r="BS32" s="30" t="s">
        <v>268</v>
      </c>
      <c r="BT32" s="105"/>
      <c r="BU32" s="36" t="s">
        <v>39</v>
      </c>
      <c r="BV32" s="16"/>
      <c r="BW32" s="105"/>
      <c r="BX32" s="32" t="s">
        <v>34</v>
      </c>
      <c r="BY32" s="105"/>
      <c r="BZ32" s="30" t="s">
        <v>268</v>
      </c>
      <c r="CA32" s="32" t="s">
        <v>171</v>
      </c>
      <c r="CB32" s="105"/>
      <c r="CC32" s="30" t="s">
        <v>268</v>
      </c>
      <c r="CD32" s="16"/>
      <c r="CE32" s="105"/>
      <c r="CF32" s="30" t="s">
        <v>269</v>
      </c>
      <c r="CH32" s="30" t="s">
        <v>268</v>
      </c>
      <c r="CI32" s="16"/>
      <c r="CJ32" s="90"/>
      <c r="CK32" s="16"/>
      <c r="CL32" s="111"/>
      <c r="CM32" s="32" t="s">
        <v>149</v>
      </c>
      <c r="CN32" s="16"/>
      <c r="CO32" s="105"/>
      <c r="CP32" s="16"/>
      <c r="CQ32" s="16"/>
      <c r="CR32" s="105"/>
      <c r="CS32" s="17"/>
      <c r="CT32" s="146"/>
      <c r="CU32" s="16"/>
      <c r="CV32" s="32" t="s">
        <v>174</v>
      </c>
      <c r="CW32" s="105"/>
      <c r="CX32" s="32" t="s">
        <v>156</v>
      </c>
      <c r="CY32" s="90"/>
      <c r="CZ32" s="32" t="s">
        <v>152</v>
      </c>
      <c r="DA32" s="32" t="s">
        <v>173</v>
      </c>
      <c r="DB32" s="105"/>
      <c r="DD32" s="16"/>
      <c r="DE32" s="105"/>
      <c r="DH32" s="39" t="s">
        <v>355</v>
      </c>
      <c r="DI32" s="32" t="s">
        <v>332</v>
      </c>
      <c r="DJ32" s="105"/>
      <c r="DK32" s="39" t="s">
        <v>355</v>
      </c>
      <c r="DL32" s="140"/>
      <c r="DM32" s="16"/>
      <c r="DO32" s="105"/>
      <c r="DQ32" s="16"/>
      <c r="DR32" s="105"/>
      <c r="DS32" s="16"/>
      <c r="DT32" s="90"/>
      <c r="DU32" s="16"/>
      <c r="DV32" s="32" t="s">
        <v>166</v>
      </c>
      <c r="DW32" s="105"/>
      <c r="DX32" s="16"/>
      <c r="DY32" s="108"/>
      <c r="DZ32" s="32" t="s">
        <v>146</v>
      </c>
      <c r="EA32" s="16"/>
      <c r="EB32" s="105"/>
      <c r="EC32" s="16"/>
      <c r="ED32" s="16"/>
      <c r="EE32" s="90"/>
      <c r="EF32" s="16"/>
      <c r="EG32" s="105"/>
      <c r="EH32" s="67" t="s">
        <v>440</v>
      </c>
      <c r="EI32" s="16"/>
      <c r="EJ32" s="90"/>
      <c r="EK32" s="67" t="s">
        <v>440</v>
      </c>
      <c r="EL32" s="108"/>
      <c r="EM32" s="34" t="s">
        <v>418</v>
      </c>
      <c r="EN32" s="16"/>
      <c r="EO32" s="114"/>
      <c r="EP32" s="105"/>
      <c r="EQ32" s="34" t="s">
        <v>418</v>
      </c>
      <c r="ER32" s="16"/>
      <c r="ES32" s="105"/>
      <c r="ET32" s="34" t="s">
        <v>418</v>
      </c>
      <c r="EU32" s="16"/>
      <c r="EV32" s="143"/>
      <c r="EW32" s="16"/>
      <c r="EX32" s="32" t="s">
        <v>178</v>
      </c>
      <c r="EY32" s="126"/>
      <c r="EZ32" s="34" t="s">
        <v>418</v>
      </c>
      <c r="FA32" s="16"/>
      <c r="FB32" s="114"/>
      <c r="FC32" s="34" t="s">
        <v>419</v>
      </c>
      <c r="FD32" s="16"/>
      <c r="FE32" s="16"/>
      <c r="FF32" s="114"/>
      <c r="FG32" s="34" t="s">
        <v>419</v>
      </c>
      <c r="FH32" s="16"/>
      <c r="FI32" s="111"/>
      <c r="FJ32" s="27" t="s">
        <v>85</v>
      </c>
      <c r="FK32" s="114"/>
      <c r="FL32" s="27" t="s">
        <v>85</v>
      </c>
      <c r="FM32" s="16"/>
      <c r="FN32" s="105"/>
      <c r="FO32" s="39" t="s">
        <v>356</v>
      </c>
      <c r="FP32" s="105"/>
      <c r="FQ32" s="39" t="s">
        <v>355</v>
      </c>
      <c r="FR32" s="16"/>
      <c r="FS32" s="114"/>
      <c r="FT32" s="27" t="s">
        <v>86</v>
      </c>
      <c r="FU32" s="16"/>
      <c r="FV32" s="114"/>
      <c r="FW32" s="39" t="s">
        <v>355</v>
      </c>
      <c r="FX32" s="105"/>
      <c r="FZ32" s="14"/>
      <c r="GA32" s="90"/>
      <c r="GB32" s="67" t="s">
        <v>440</v>
      </c>
      <c r="GC32" s="14"/>
      <c r="GD32" s="90"/>
      <c r="GE32" s="23"/>
      <c r="GF32" s="67" t="s">
        <v>440</v>
      </c>
      <c r="GG32" s="16"/>
      <c r="GH32" s="105"/>
      <c r="GI32" s="67" t="s">
        <v>440</v>
      </c>
      <c r="GJ32" s="24"/>
      <c r="GK32" s="111"/>
      <c r="GM32" s="32" t="s">
        <v>161</v>
      </c>
      <c r="GN32" s="114"/>
      <c r="GO32" s="22"/>
      <c r="GP32" s="15" t="s">
        <v>68</v>
      </c>
      <c r="GQ32" s="16"/>
      <c r="GR32" s="111"/>
      <c r="GS32" s="15" t="s">
        <v>68</v>
      </c>
      <c r="GT32" s="24"/>
      <c r="GU32" s="105"/>
      <c r="GV32" s="15" t="s">
        <v>68</v>
      </c>
      <c r="GW32" s="32" t="s">
        <v>524</v>
      </c>
      <c r="GX32" s="105"/>
      <c r="GY32" s="15" t="s">
        <v>69</v>
      </c>
      <c r="GZ32" s="24"/>
      <c r="HA32" s="105"/>
      <c r="HB32" s="15" t="s">
        <v>69</v>
      </c>
      <c r="HC32" s="16"/>
      <c r="HE32" s="15" t="s">
        <v>69</v>
      </c>
      <c r="HF32" s="16"/>
      <c r="HG32" s="126"/>
      <c r="HH32" s="16"/>
      <c r="HI32" s="33" t="s">
        <v>33</v>
      </c>
      <c r="HJ32" s="105"/>
      <c r="HK32" s="15" t="s">
        <v>69</v>
      </c>
      <c r="HL32" s="16"/>
      <c r="HM32" s="126"/>
      <c r="HN32" s="16"/>
      <c r="HO32" s="16"/>
      <c r="HP32" s="126"/>
    </row>
    <row r="33" spans="1:224" ht="72.75">
      <c r="A33" s="14">
        <f t="shared" si="8"/>
        <v>29</v>
      </c>
      <c r="B33" s="59" t="s">
        <v>5</v>
      </c>
      <c r="C33" s="61">
        <f>COUNTIF($U33:$HP33,"ch wew *")</f>
        <v>15</v>
      </c>
      <c r="D33" s="57" t="s">
        <v>6</v>
      </c>
      <c r="E33" s="58">
        <f>COUNTIF($U33:$HP33,"chir*")</f>
        <v>6</v>
      </c>
      <c r="F33" s="59" t="s">
        <v>7</v>
      </c>
      <c r="G33" s="60">
        <f>COUNTIF($U33:$HP33,"gin i poł *")</f>
        <v>7</v>
      </c>
      <c r="H33" s="57" t="s">
        <v>8</v>
      </c>
      <c r="I33" s="62">
        <f>COUNTIF($U33:$HP33,"psych*")</f>
        <v>7</v>
      </c>
      <c r="J33" s="65" t="s">
        <v>9</v>
      </c>
      <c r="K33" s="66">
        <f>COUNTIF($U33:$HP33,"ped *")</f>
        <v>6</v>
      </c>
      <c r="L33" s="63" t="s">
        <v>11</v>
      </c>
      <c r="M33" s="64">
        <f>COUNTIF($U33:$HP33,"med. Rodz. *")</f>
        <v>7</v>
      </c>
      <c r="N33" s="65" t="s">
        <v>12</v>
      </c>
      <c r="O33" s="66">
        <f t="shared" si="18"/>
        <v>1</v>
      </c>
      <c r="P33" s="65" t="s">
        <v>13</v>
      </c>
      <c r="Q33" s="66">
        <f>COUNTIF(U33:HP33,"Med. rat. CSM *")</f>
        <v>14</v>
      </c>
      <c r="R33" s="7"/>
      <c r="S33" s="40">
        <f t="shared" si="9"/>
        <v>29</v>
      </c>
      <c r="T33" s="155"/>
      <c r="U33" s="39" t="s">
        <v>337</v>
      </c>
      <c r="V33" s="16"/>
      <c r="W33" s="105"/>
      <c r="X33" s="39" t="s">
        <v>337</v>
      </c>
      <c r="Y33" s="105"/>
      <c r="Z33" s="39" t="s">
        <v>336</v>
      </c>
      <c r="AA33" s="16"/>
      <c r="AB33" s="90"/>
      <c r="AC33" s="39" t="s">
        <v>336</v>
      </c>
      <c r="AD33" s="16"/>
      <c r="AE33" s="105"/>
      <c r="AF33" s="39" t="s">
        <v>336</v>
      </c>
      <c r="AG33" s="105"/>
      <c r="AH33" s="39" t="s">
        <v>336</v>
      </c>
      <c r="AI33" s="16"/>
      <c r="AJ33" s="140"/>
      <c r="AK33" s="78" t="s">
        <v>519</v>
      </c>
      <c r="AL33" s="105"/>
      <c r="AM33" s="30" t="s">
        <v>268</v>
      </c>
      <c r="AN33" s="16"/>
      <c r="AO33" s="114"/>
      <c r="AP33" s="30" t="s">
        <v>268</v>
      </c>
      <c r="AQ33" s="16"/>
      <c r="AR33" s="105"/>
      <c r="AS33" s="30" t="s">
        <v>268</v>
      </c>
      <c r="AT33" s="105"/>
      <c r="AU33" s="30" t="s">
        <v>268</v>
      </c>
      <c r="AV33" s="32" t="s">
        <v>159</v>
      </c>
      <c r="AW33" s="105"/>
      <c r="AX33" s="30" t="s">
        <v>268</v>
      </c>
      <c r="AY33" s="105"/>
      <c r="AZ33" s="32" t="s">
        <v>152</v>
      </c>
      <c r="BA33" s="16"/>
      <c r="BB33" s="90"/>
      <c r="BC33" s="30" t="s">
        <v>268</v>
      </c>
      <c r="BD33" s="16"/>
      <c r="BE33" s="105"/>
      <c r="BF33" s="30" t="s">
        <v>269</v>
      </c>
      <c r="BG33" s="143"/>
      <c r="BH33" s="16"/>
      <c r="BI33" s="32" t="s">
        <v>166</v>
      </c>
      <c r="BJ33" s="105"/>
      <c r="BK33" s="16"/>
      <c r="BL33" s="108"/>
      <c r="BM33" s="16"/>
      <c r="BN33" s="16"/>
      <c r="BO33" s="90"/>
      <c r="BP33" s="16"/>
      <c r="BQ33" s="16"/>
      <c r="BR33" s="105"/>
      <c r="BS33" s="16"/>
      <c r="BT33" s="105"/>
      <c r="BU33" s="16"/>
      <c r="BV33" s="16"/>
      <c r="BW33" s="105"/>
      <c r="BX33" s="16"/>
      <c r="BY33" s="105"/>
      <c r="BZ33" s="15" t="s">
        <v>212</v>
      </c>
      <c r="CA33" s="32" t="s">
        <v>171</v>
      </c>
      <c r="CB33" s="105"/>
      <c r="CC33" s="15" t="s">
        <v>212</v>
      </c>
      <c r="CD33" s="16"/>
      <c r="CE33" s="105"/>
      <c r="CF33" s="15" t="s">
        <v>212</v>
      </c>
      <c r="CH33" s="15" t="s">
        <v>212</v>
      </c>
      <c r="CI33" s="16"/>
      <c r="CJ33" s="90"/>
      <c r="CK33" s="32" t="s">
        <v>34</v>
      </c>
      <c r="CL33" s="111"/>
      <c r="CM33" s="15" t="s">
        <v>212</v>
      </c>
      <c r="CN33" s="32" t="s">
        <v>172</v>
      </c>
      <c r="CO33" s="105"/>
      <c r="CP33" s="15" t="s">
        <v>212</v>
      </c>
      <c r="CQ33" s="16"/>
      <c r="CR33" s="105"/>
      <c r="CS33" s="17"/>
      <c r="CT33" s="146"/>
      <c r="CU33" s="15" t="s">
        <v>212</v>
      </c>
      <c r="CV33" s="32" t="s">
        <v>334</v>
      </c>
      <c r="CW33" s="105"/>
      <c r="CX33" s="15" t="s">
        <v>212</v>
      </c>
      <c r="CY33" s="90"/>
      <c r="CZ33" s="15" t="s">
        <v>212</v>
      </c>
      <c r="DA33" s="16"/>
      <c r="DB33" s="105"/>
      <c r="DC33" s="15" t="s">
        <v>212</v>
      </c>
      <c r="DD33" s="16"/>
      <c r="DE33" s="105"/>
      <c r="DF33" s="16"/>
      <c r="DH33" s="16"/>
      <c r="DI33" s="32" t="s">
        <v>524</v>
      </c>
      <c r="DJ33" s="105"/>
      <c r="DK33" s="32" t="s">
        <v>157</v>
      </c>
      <c r="DL33" s="140"/>
      <c r="DM33" s="32" t="s">
        <v>335</v>
      </c>
      <c r="DN33" s="16"/>
      <c r="DO33" s="105"/>
      <c r="DP33" s="16"/>
      <c r="DQ33" s="16"/>
      <c r="DR33" s="105"/>
      <c r="DS33" s="27" t="s">
        <v>85</v>
      </c>
      <c r="DT33" s="90"/>
      <c r="DU33" s="27" t="s">
        <v>85</v>
      </c>
      <c r="DV33" s="32" t="s">
        <v>175</v>
      </c>
      <c r="DW33" s="105"/>
      <c r="DY33" s="108"/>
      <c r="DZ33" s="16"/>
      <c r="EA33" s="32" t="s">
        <v>150</v>
      </c>
      <c r="EB33" s="105"/>
      <c r="EC33" s="27" t="s">
        <v>85</v>
      </c>
      <c r="ED33" s="16"/>
      <c r="EE33" s="90"/>
      <c r="EF33" s="27" t="s">
        <v>85</v>
      </c>
      <c r="EG33" s="105"/>
      <c r="EH33" s="27" t="s">
        <v>85</v>
      </c>
      <c r="EI33" s="16"/>
      <c r="EJ33" s="90"/>
      <c r="EK33" s="16"/>
      <c r="EL33" s="108"/>
      <c r="EM33" s="16"/>
      <c r="EN33" s="32" t="s">
        <v>147</v>
      </c>
      <c r="EO33" s="114"/>
      <c r="EP33" s="105"/>
      <c r="EQ33" s="27" t="s">
        <v>85</v>
      </c>
      <c r="ER33" s="16"/>
      <c r="ES33" s="105"/>
      <c r="ET33" s="27" t="s">
        <v>86</v>
      </c>
      <c r="EU33" s="16"/>
      <c r="EV33" s="143"/>
      <c r="EW33" s="16"/>
      <c r="EX33" s="32" t="s">
        <v>178</v>
      </c>
      <c r="EY33" s="126"/>
      <c r="EZ33" s="67" t="s">
        <v>457</v>
      </c>
      <c r="FA33" s="16"/>
      <c r="FB33" s="114"/>
      <c r="FC33" s="67" t="s">
        <v>457</v>
      </c>
      <c r="FD33" s="16"/>
      <c r="FE33" s="16"/>
      <c r="FF33" s="114"/>
      <c r="FG33" s="67" t="s">
        <v>457</v>
      </c>
      <c r="FH33" s="16"/>
      <c r="FI33" s="111"/>
      <c r="FJ33" s="67" t="s">
        <v>457</v>
      </c>
      <c r="FK33" s="114"/>
      <c r="FL33" s="67" t="s">
        <v>457</v>
      </c>
      <c r="FM33" s="16"/>
      <c r="FN33" s="105"/>
      <c r="FO33" s="16"/>
      <c r="FP33" s="105"/>
      <c r="FQ33" s="16"/>
      <c r="FR33" s="16"/>
      <c r="FS33" s="114"/>
      <c r="FT33" s="15" t="s">
        <v>47</v>
      </c>
      <c r="FU33" s="16"/>
      <c r="FV33" s="114"/>
      <c r="FW33" s="15" t="s">
        <v>47</v>
      </c>
      <c r="FX33" s="105"/>
      <c r="FY33" s="15" t="s">
        <v>47</v>
      </c>
      <c r="FZ33" s="14"/>
      <c r="GA33" s="90"/>
      <c r="GB33" s="15" t="s">
        <v>47</v>
      </c>
      <c r="GC33" s="14"/>
      <c r="GD33" s="90"/>
      <c r="GE33" s="23"/>
      <c r="GF33" s="15" t="s">
        <v>47</v>
      </c>
      <c r="GG33" s="16"/>
      <c r="GH33" s="105"/>
      <c r="GI33" s="34" t="s">
        <v>420</v>
      </c>
      <c r="GJ33" s="24"/>
      <c r="GK33" s="111"/>
      <c r="GL33" s="34" t="s">
        <v>420</v>
      </c>
      <c r="GM33" s="16"/>
      <c r="GN33" s="114"/>
      <c r="GO33" s="22"/>
      <c r="GP33" s="34" t="s">
        <v>420</v>
      </c>
      <c r="GQ33" s="16"/>
      <c r="GR33" s="111"/>
      <c r="GS33" s="34" t="s">
        <v>420</v>
      </c>
      <c r="GT33" s="24"/>
      <c r="GU33" s="105"/>
      <c r="GV33" s="16"/>
      <c r="GW33" s="32" t="s">
        <v>165</v>
      </c>
      <c r="GX33" s="105"/>
      <c r="GY33" s="34" t="s">
        <v>421</v>
      </c>
      <c r="GZ33" s="14"/>
      <c r="HA33" s="105"/>
      <c r="HB33" s="34" t="s">
        <v>421</v>
      </c>
      <c r="HC33" s="16"/>
      <c r="HF33" s="16"/>
      <c r="HG33" s="126"/>
      <c r="HH33" s="16"/>
      <c r="HI33" s="33" t="s">
        <v>33</v>
      </c>
      <c r="HJ33" s="105"/>
      <c r="HL33" s="16"/>
      <c r="HM33" s="126"/>
      <c r="HO33" s="16"/>
      <c r="HP33" s="126"/>
    </row>
    <row r="34" spans="1:224" ht="72.75">
      <c r="A34" s="14">
        <f t="shared" si="8"/>
        <v>30</v>
      </c>
      <c r="B34" s="59" t="s">
        <v>5</v>
      </c>
      <c r="C34" s="61">
        <f>COUNTIF($V34:$HP34,"ch wew *")</f>
        <v>14</v>
      </c>
      <c r="D34" s="57" t="s">
        <v>6</v>
      </c>
      <c r="E34" s="58">
        <f>COUNTIF($V34:$HP34,"chir*")</f>
        <v>6</v>
      </c>
      <c r="F34" s="59" t="s">
        <v>7</v>
      </c>
      <c r="G34" s="60">
        <f>COUNTIF($V34:$HP34,"gin i poł *")</f>
        <v>7</v>
      </c>
      <c r="H34" s="57" t="s">
        <v>8</v>
      </c>
      <c r="I34" s="62">
        <f>COUNTIF($V34:$HP34,"psych*")</f>
        <v>7</v>
      </c>
      <c r="J34" s="65" t="s">
        <v>9</v>
      </c>
      <c r="K34" s="66">
        <f>COUNTIF($V34:$HP34,"ped *")</f>
        <v>6</v>
      </c>
      <c r="L34" s="63" t="s">
        <v>11</v>
      </c>
      <c r="M34" s="64">
        <f>COUNTIF($V34:$HP34,"med. Rodz. *")</f>
        <v>7</v>
      </c>
      <c r="N34" s="65" t="s">
        <v>12</v>
      </c>
      <c r="O34" s="66">
        <f t="shared" si="18"/>
        <v>1</v>
      </c>
      <c r="P34" s="65" t="s">
        <v>13</v>
      </c>
      <c r="Q34" s="66">
        <f>COUNTIF(V34:HP34,"Med. rat. CSM *")</f>
        <v>14</v>
      </c>
      <c r="R34" s="7"/>
      <c r="S34" s="40">
        <f t="shared" si="9"/>
        <v>30</v>
      </c>
      <c r="T34" s="155"/>
      <c r="V34" s="16"/>
      <c r="W34" s="105"/>
      <c r="X34" s="78" t="s">
        <v>519</v>
      </c>
      <c r="Y34" s="105"/>
      <c r="Z34" s="16"/>
      <c r="AA34" s="16"/>
      <c r="AB34" s="90"/>
      <c r="AC34" s="15" t="s">
        <v>51</v>
      </c>
      <c r="AD34" s="16"/>
      <c r="AE34" s="105"/>
      <c r="AF34" s="27" t="s">
        <v>85</v>
      </c>
      <c r="AG34" s="105"/>
      <c r="AH34" s="15" t="s">
        <v>51</v>
      </c>
      <c r="AI34" s="16"/>
      <c r="AJ34" s="140"/>
      <c r="AK34" s="39" t="s">
        <v>337</v>
      </c>
      <c r="AL34" s="105"/>
      <c r="AM34" s="39" t="s">
        <v>337</v>
      </c>
      <c r="AN34" s="16"/>
      <c r="AO34" s="114"/>
      <c r="AP34" s="15" t="s">
        <v>65</v>
      </c>
      <c r="AQ34" s="16"/>
      <c r="AR34" s="105"/>
      <c r="AS34" s="39" t="s">
        <v>336</v>
      </c>
      <c r="AT34" s="105"/>
      <c r="AU34" s="15" t="s">
        <v>65</v>
      </c>
      <c r="AV34" s="32" t="s">
        <v>166</v>
      </c>
      <c r="AW34" s="105"/>
      <c r="AX34" s="39" t="s">
        <v>336</v>
      </c>
      <c r="AY34" s="105"/>
      <c r="AZ34" s="39" t="s">
        <v>336</v>
      </c>
      <c r="BA34" s="16"/>
      <c r="BB34" s="90"/>
      <c r="BC34" s="15" t="s">
        <v>65</v>
      </c>
      <c r="BD34" s="16"/>
      <c r="BE34" s="105"/>
      <c r="BF34" s="39" t="s">
        <v>336</v>
      </c>
      <c r="BG34" s="143"/>
      <c r="BH34" s="15" t="s">
        <v>65</v>
      </c>
      <c r="BI34" s="32" t="s">
        <v>159</v>
      </c>
      <c r="BJ34" s="105"/>
      <c r="BK34" s="34" t="s">
        <v>420</v>
      </c>
      <c r="BL34" s="108"/>
      <c r="BM34" s="32" t="s">
        <v>153</v>
      </c>
      <c r="BN34" s="16"/>
      <c r="BO34" s="90"/>
      <c r="BP34" s="15" t="s">
        <v>65</v>
      </c>
      <c r="BQ34" s="16"/>
      <c r="BR34" s="105"/>
      <c r="BS34" s="34" t="s">
        <v>420</v>
      </c>
      <c r="BT34" s="105"/>
      <c r="BU34" s="15" t="s">
        <v>65</v>
      </c>
      <c r="BV34" s="16"/>
      <c r="BW34" s="105"/>
      <c r="BX34" s="34" t="s">
        <v>420</v>
      </c>
      <c r="BY34" s="105"/>
      <c r="BZ34" s="34" t="s">
        <v>420</v>
      </c>
      <c r="CA34" s="32" t="s">
        <v>173</v>
      </c>
      <c r="CB34" s="105"/>
      <c r="CC34" s="34" t="s">
        <v>421</v>
      </c>
      <c r="CD34" s="16"/>
      <c r="CE34" s="105"/>
      <c r="CF34" s="34" t="s">
        <v>421</v>
      </c>
      <c r="CH34" s="27" t="s">
        <v>85</v>
      </c>
      <c r="CI34" s="16"/>
      <c r="CJ34" s="90"/>
      <c r="CK34" s="32" t="s">
        <v>34</v>
      </c>
      <c r="CL34" s="111"/>
      <c r="CM34" s="16"/>
      <c r="CO34" s="105"/>
      <c r="CP34" s="27" t="s">
        <v>85</v>
      </c>
      <c r="CQ34" s="16"/>
      <c r="CR34" s="105"/>
      <c r="CS34" s="17"/>
      <c r="CT34" s="146"/>
      <c r="CU34" s="27" t="s">
        <v>85</v>
      </c>
      <c r="CV34" s="32" t="s">
        <v>334</v>
      </c>
      <c r="CW34" s="105"/>
      <c r="CX34" s="16"/>
      <c r="CY34" s="90"/>
      <c r="CZ34" s="16"/>
      <c r="DA34" s="32" t="s">
        <v>170</v>
      </c>
      <c r="DB34" s="105"/>
      <c r="DC34" s="27" t="s">
        <v>85</v>
      </c>
      <c r="DD34" s="16"/>
      <c r="DE34" s="105"/>
      <c r="DF34" s="27" t="s">
        <v>85</v>
      </c>
      <c r="DH34" s="27" t="s">
        <v>86</v>
      </c>
      <c r="DI34" s="32" t="s">
        <v>524</v>
      </c>
      <c r="DJ34" s="105"/>
      <c r="DK34" s="16"/>
      <c r="DL34" s="140"/>
      <c r="DM34" s="16"/>
      <c r="DN34" s="16"/>
      <c r="DO34" s="105"/>
      <c r="DP34" s="16"/>
      <c r="DQ34" s="16"/>
      <c r="DR34" s="105"/>
      <c r="DS34" s="16"/>
      <c r="DT34" s="90"/>
      <c r="DU34" s="16"/>
      <c r="DV34" s="32" t="s">
        <v>175</v>
      </c>
      <c r="DW34" s="105"/>
      <c r="DX34" s="32" t="s">
        <v>335</v>
      </c>
      <c r="DY34" s="108"/>
      <c r="DZ34" s="16"/>
      <c r="EA34" s="32" t="s">
        <v>150</v>
      </c>
      <c r="EB34" s="105"/>
      <c r="EC34" s="16"/>
      <c r="ED34" s="16"/>
      <c r="EE34" s="90"/>
      <c r="EF34" s="16"/>
      <c r="EG34" s="105"/>
      <c r="EH34" s="45" t="s">
        <v>51</v>
      </c>
      <c r="EI34" s="16"/>
      <c r="EJ34" s="90"/>
      <c r="EK34" s="67" t="s">
        <v>732</v>
      </c>
      <c r="EL34" s="108"/>
      <c r="EM34" s="67" t="s">
        <v>732</v>
      </c>
      <c r="EN34" s="32" t="s">
        <v>147</v>
      </c>
      <c r="EO34" s="114"/>
      <c r="EP34" s="105"/>
      <c r="EQ34" s="67" t="s">
        <v>732</v>
      </c>
      <c r="ER34" s="16"/>
      <c r="ES34" s="105"/>
      <c r="ET34" s="67" t="s">
        <v>732</v>
      </c>
      <c r="EU34" s="16"/>
      <c r="EV34" s="143"/>
      <c r="EW34" s="67" t="s">
        <v>732</v>
      </c>
      <c r="EX34" s="16"/>
      <c r="EY34" s="126"/>
      <c r="EZ34" s="32" t="s">
        <v>156</v>
      </c>
      <c r="FA34" s="16"/>
      <c r="FB34" s="114"/>
      <c r="FC34" s="16"/>
      <c r="FD34" s="16"/>
      <c r="FE34" s="16"/>
      <c r="FF34" s="114"/>
      <c r="FG34" s="16"/>
      <c r="FH34" s="16"/>
      <c r="FI34" s="111"/>
      <c r="FJ34" s="30" t="s">
        <v>268</v>
      </c>
      <c r="FK34" s="114"/>
      <c r="FL34" s="30" t="s">
        <v>268</v>
      </c>
      <c r="FM34" s="16"/>
      <c r="FN34" s="105"/>
      <c r="FO34" s="30" t="s">
        <v>268</v>
      </c>
      <c r="FP34" s="105"/>
      <c r="FQ34" s="30" t="s">
        <v>268</v>
      </c>
      <c r="FR34" s="16"/>
      <c r="FS34" s="114"/>
      <c r="FT34" s="30" t="s">
        <v>268</v>
      </c>
      <c r="FU34" s="16"/>
      <c r="FV34" s="114"/>
      <c r="FW34" s="30" t="s">
        <v>268</v>
      </c>
      <c r="FX34" s="105"/>
      <c r="FY34" s="30" t="s">
        <v>269</v>
      </c>
      <c r="FZ34" s="14"/>
      <c r="GA34" s="90"/>
      <c r="GB34" s="14"/>
      <c r="GC34" s="14"/>
      <c r="GD34" s="90"/>
      <c r="GE34" s="23"/>
      <c r="GF34" s="16"/>
      <c r="GG34" s="16"/>
      <c r="GH34" s="105"/>
      <c r="GI34" s="16"/>
      <c r="GJ34" s="24"/>
      <c r="GK34" s="111"/>
      <c r="GL34" s="16"/>
      <c r="GM34" s="16"/>
      <c r="GN34" s="114"/>
      <c r="GO34" s="22"/>
      <c r="GP34" s="16"/>
      <c r="GQ34" s="16"/>
      <c r="GR34" s="111"/>
      <c r="GS34" s="16"/>
      <c r="GT34" s="24"/>
      <c r="GU34" s="105"/>
      <c r="GV34" s="15" t="s">
        <v>206</v>
      </c>
      <c r="GW34" s="16"/>
      <c r="GX34" s="105"/>
      <c r="GY34" s="32" t="s">
        <v>164</v>
      </c>
      <c r="GZ34" s="14"/>
      <c r="HA34" s="105"/>
      <c r="HB34" s="15" t="s">
        <v>206</v>
      </c>
      <c r="HC34" s="32" t="s">
        <v>181</v>
      </c>
      <c r="HE34" s="15" t="s">
        <v>206</v>
      </c>
      <c r="HF34" s="16"/>
      <c r="HG34" s="126"/>
      <c r="HH34" s="16"/>
      <c r="HI34" s="33" t="s">
        <v>33</v>
      </c>
      <c r="HJ34" s="105"/>
      <c r="HK34" s="15" t="s">
        <v>206</v>
      </c>
      <c r="HL34" s="16"/>
      <c r="HM34" s="126"/>
      <c r="HN34" s="15" t="s">
        <v>206</v>
      </c>
      <c r="HO34" s="16"/>
      <c r="HP34" s="126"/>
    </row>
    <row r="35" spans="1:224" ht="72.75">
      <c r="A35" s="14">
        <f t="shared" si="8"/>
        <v>31</v>
      </c>
      <c r="B35" s="59" t="s">
        <v>5</v>
      </c>
      <c r="C35" s="61">
        <f t="shared" ref="C35:C46" si="19">COUNTIF($U35:$HP35,"ch wew *")</f>
        <v>14</v>
      </c>
      <c r="D35" s="57" t="s">
        <v>6</v>
      </c>
      <c r="E35" s="58">
        <f t="shared" ref="E35:E57" si="20">COUNTIF($U35:$HP35,"chir*")</f>
        <v>6</v>
      </c>
      <c r="F35" s="59" t="s">
        <v>7</v>
      </c>
      <c r="G35" s="60">
        <f t="shared" ref="G35:G46" si="21">COUNTIF($U35:$HP35,"gin i poł *")</f>
        <v>7</v>
      </c>
      <c r="H35" s="57" t="s">
        <v>8</v>
      </c>
      <c r="I35" s="62">
        <f t="shared" ref="I35:I46" si="22">COUNTIF($U35:$HP35,"psych*")</f>
        <v>7</v>
      </c>
      <c r="J35" s="65" t="s">
        <v>9</v>
      </c>
      <c r="K35" s="66">
        <f t="shared" ref="K35:K57" si="23">COUNTIF($U35:$HP35,"ped *")</f>
        <v>6</v>
      </c>
      <c r="L35" s="63" t="s">
        <v>11</v>
      </c>
      <c r="M35" s="64">
        <f t="shared" ref="M35:M57" si="24">COUNTIF($U35:$HP35,"med. Rodz. *")</f>
        <v>7</v>
      </c>
      <c r="N35" s="65" t="s">
        <v>12</v>
      </c>
      <c r="O35" s="66">
        <f t="shared" si="18"/>
        <v>1</v>
      </c>
      <c r="P35" s="65" t="s">
        <v>13</v>
      </c>
      <c r="Q35" s="66">
        <f t="shared" ref="Q35:Q46" si="25">COUNTIF(U35:HP35,"Med. rat. CSM *")</f>
        <v>14</v>
      </c>
      <c r="R35" s="7"/>
      <c r="S35" s="40">
        <f t="shared" si="9"/>
        <v>31</v>
      </c>
      <c r="T35" s="155"/>
      <c r="U35" s="41"/>
      <c r="V35" s="16"/>
      <c r="W35" s="105"/>
      <c r="X35" s="32" t="s">
        <v>35</v>
      </c>
      <c r="Y35" s="105"/>
      <c r="Z35" s="16"/>
      <c r="AA35" s="16"/>
      <c r="AB35" s="90"/>
      <c r="AC35" s="16"/>
      <c r="AD35" s="16"/>
      <c r="AE35" s="105"/>
      <c r="AF35" s="67" t="s">
        <v>457</v>
      </c>
      <c r="AG35" s="105"/>
      <c r="AH35" s="67" t="s">
        <v>457</v>
      </c>
      <c r="AI35" s="16"/>
      <c r="AJ35" s="140"/>
      <c r="AK35" s="32" t="s">
        <v>335</v>
      </c>
      <c r="AL35" s="105"/>
      <c r="AM35" s="67" t="s">
        <v>457</v>
      </c>
      <c r="AN35" s="16"/>
      <c r="AO35" s="114"/>
      <c r="AP35" s="67" t="s">
        <v>457</v>
      </c>
      <c r="AQ35" s="16"/>
      <c r="AR35" s="105"/>
      <c r="AS35" s="67" t="s">
        <v>457</v>
      </c>
      <c r="AT35" s="105"/>
      <c r="AU35" s="30" t="s">
        <v>274</v>
      </c>
      <c r="AV35" s="32" t="s">
        <v>166</v>
      </c>
      <c r="AW35" s="105"/>
      <c r="AX35" s="30" t="s">
        <v>274</v>
      </c>
      <c r="AY35" s="105"/>
      <c r="AZ35" s="32" t="s">
        <v>153</v>
      </c>
      <c r="BA35" s="16"/>
      <c r="BB35" s="90"/>
      <c r="BC35" s="30" t="s">
        <v>274</v>
      </c>
      <c r="BD35" s="16"/>
      <c r="BE35" s="105"/>
      <c r="BF35" s="30" t="s">
        <v>274</v>
      </c>
      <c r="BG35" s="143"/>
      <c r="BH35" s="30" t="s">
        <v>274</v>
      </c>
      <c r="BI35" s="32" t="s">
        <v>159</v>
      </c>
      <c r="BJ35" s="105"/>
      <c r="BK35" s="30" t="s">
        <v>274</v>
      </c>
      <c r="BL35" s="108"/>
      <c r="BM35" s="30" t="s">
        <v>275</v>
      </c>
      <c r="BN35" s="16"/>
      <c r="BO35" s="90"/>
      <c r="BP35" s="27" t="s">
        <v>83</v>
      </c>
      <c r="BQ35" s="16"/>
      <c r="BR35" s="105"/>
      <c r="BS35" s="27" t="s">
        <v>83</v>
      </c>
      <c r="BT35" s="105"/>
      <c r="BU35" s="27" t="s">
        <v>83</v>
      </c>
      <c r="BV35" s="32" t="s">
        <v>332</v>
      </c>
      <c r="BW35" s="105"/>
      <c r="BX35" s="78" t="s">
        <v>519</v>
      </c>
      <c r="BY35" s="105"/>
      <c r="BZ35" s="27" t="s">
        <v>83</v>
      </c>
      <c r="CA35" s="32" t="s">
        <v>170</v>
      </c>
      <c r="CB35" s="105"/>
      <c r="CC35" s="15" t="s">
        <v>51</v>
      </c>
      <c r="CD35" s="16"/>
      <c r="CE35" s="105"/>
      <c r="CF35" s="27" t="s">
        <v>83</v>
      </c>
      <c r="CH35" s="15" t="s">
        <v>51</v>
      </c>
      <c r="CI35" s="16"/>
      <c r="CJ35" s="90"/>
      <c r="CK35" s="27" t="s">
        <v>83</v>
      </c>
      <c r="CL35" s="111"/>
      <c r="CM35" s="27" t="s">
        <v>84</v>
      </c>
      <c r="CN35" s="32" t="s">
        <v>173</v>
      </c>
      <c r="CO35" s="105"/>
      <c r="CP35" s="15" t="s">
        <v>51</v>
      </c>
      <c r="CQ35" s="16"/>
      <c r="CR35" s="105"/>
      <c r="CS35" s="17"/>
      <c r="CT35" s="146"/>
      <c r="CU35" s="15" t="s">
        <v>65</v>
      </c>
      <c r="CV35" s="32" t="s">
        <v>524</v>
      </c>
      <c r="CW35" s="105"/>
      <c r="CX35" s="32" t="s">
        <v>157</v>
      </c>
      <c r="CY35" s="90"/>
      <c r="CZ35" s="39" t="s">
        <v>337</v>
      </c>
      <c r="DA35" s="16"/>
      <c r="DB35" s="105"/>
      <c r="DC35" s="15" t="s">
        <v>65</v>
      </c>
      <c r="DD35" s="16"/>
      <c r="DE35" s="105"/>
      <c r="DF35" s="39" t="s">
        <v>337</v>
      </c>
      <c r="DH35" s="15" t="s">
        <v>65</v>
      </c>
      <c r="DI35" s="16"/>
      <c r="DJ35" s="105"/>
      <c r="DK35" s="39" t="s">
        <v>336</v>
      </c>
      <c r="DL35" s="140"/>
      <c r="DM35" s="39" t="s">
        <v>336</v>
      </c>
      <c r="DN35" s="16"/>
      <c r="DO35" s="105"/>
      <c r="DP35" s="15" t="s">
        <v>65</v>
      </c>
      <c r="DQ35" s="16"/>
      <c r="DR35" s="105"/>
      <c r="DS35" s="39" t="s">
        <v>336</v>
      </c>
      <c r="DT35" s="90"/>
      <c r="DU35" s="15" t="s">
        <v>65</v>
      </c>
      <c r="DV35" s="32" t="s">
        <v>174</v>
      </c>
      <c r="DW35" s="105"/>
      <c r="DX35" s="39" t="s">
        <v>336</v>
      </c>
      <c r="DY35" s="108"/>
      <c r="DZ35" s="34" t="s">
        <v>420</v>
      </c>
      <c r="EA35" s="32" t="s">
        <v>151</v>
      </c>
      <c r="EB35" s="105"/>
      <c r="EC35" s="15" t="s">
        <v>65</v>
      </c>
      <c r="ED35" s="16"/>
      <c r="EE35" s="90"/>
      <c r="EF35" s="34" t="s">
        <v>420</v>
      </c>
      <c r="EG35" s="105"/>
      <c r="EH35" s="34" t="s">
        <v>420</v>
      </c>
      <c r="EI35" s="16"/>
      <c r="EJ35" s="90"/>
      <c r="EK35" s="34" t="s">
        <v>420</v>
      </c>
      <c r="EL35" s="108"/>
      <c r="EM35" s="32" t="s">
        <v>146</v>
      </c>
      <c r="EN35" s="16"/>
      <c r="EO35" s="114"/>
      <c r="EP35" s="105"/>
      <c r="EQ35" s="34" t="s">
        <v>421</v>
      </c>
      <c r="ER35" s="16"/>
      <c r="ES35" s="105"/>
      <c r="ET35" s="34" t="s">
        <v>421</v>
      </c>
      <c r="EU35" s="16"/>
      <c r="EV35" s="143"/>
      <c r="EW35" s="16"/>
      <c r="EX35" s="16"/>
      <c r="EY35" s="126"/>
      <c r="EZ35" s="32" t="s">
        <v>177</v>
      </c>
      <c r="FA35" s="16"/>
      <c r="FB35" s="114"/>
      <c r="FD35" s="16"/>
      <c r="FE35" s="16"/>
      <c r="FF35" s="114"/>
      <c r="FG35" s="16"/>
      <c r="FH35" s="16"/>
      <c r="FI35" s="111"/>
      <c r="FJ35" s="16"/>
      <c r="FK35" s="114"/>
      <c r="FL35" s="16"/>
      <c r="FM35" s="16"/>
      <c r="FN35" s="105"/>
      <c r="FO35" s="16"/>
      <c r="FP35" s="105"/>
      <c r="FQ35" s="16"/>
      <c r="FR35" s="16"/>
      <c r="FS35" s="114"/>
      <c r="FT35" s="16"/>
      <c r="FU35" s="16"/>
      <c r="FV35" s="114"/>
      <c r="FW35" s="15" t="s">
        <v>206</v>
      </c>
      <c r="FX35" s="105"/>
      <c r="FY35" s="15" t="s">
        <v>206</v>
      </c>
      <c r="FZ35" s="14"/>
      <c r="GA35" s="90"/>
      <c r="GB35" s="15" t="s">
        <v>206</v>
      </c>
      <c r="GC35" s="14"/>
      <c r="GD35" s="90"/>
      <c r="GE35" s="23"/>
      <c r="GF35" s="15" t="s">
        <v>206</v>
      </c>
      <c r="GG35" s="16"/>
      <c r="GH35" s="105"/>
      <c r="GI35" s="15" t="s">
        <v>206</v>
      </c>
      <c r="GJ35" s="24"/>
      <c r="GK35" s="111"/>
      <c r="GL35" s="16"/>
      <c r="GM35" s="16"/>
      <c r="GN35" s="114"/>
      <c r="GO35" s="22"/>
      <c r="GP35" s="16"/>
      <c r="GQ35" s="16"/>
      <c r="GR35" s="111"/>
      <c r="GS35" s="16"/>
      <c r="GT35" s="24"/>
      <c r="GU35" s="105"/>
      <c r="GV35" s="16"/>
      <c r="GW35" s="32" t="s">
        <v>165</v>
      </c>
      <c r="GX35" s="105"/>
      <c r="GY35" s="14"/>
      <c r="HA35" s="105"/>
      <c r="HB35" s="16"/>
      <c r="HC35" s="16"/>
      <c r="HE35" s="16"/>
      <c r="HF35" s="16"/>
      <c r="HG35" s="126"/>
      <c r="HH35" s="16"/>
      <c r="HI35" s="33" t="s">
        <v>33</v>
      </c>
      <c r="HJ35" s="105"/>
      <c r="HK35" s="16"/>
      <c r="HL35" s="16"/>
      <c r="HM35" s="126"/>
      <c r="HN35" s="16"/>
      <c r="HO35" s="16"/>
      <c r="HP35" s="126"/>
    </row>
    <row r="36" spans="1:224" ht="72.75">
      <c r="A36" s="14">
        <f t="shared" si="8"/>
        <v>32</v>
      </c>
      <c r="B36" s="59" t="s">
        <v>5</v>
      </c>
      <c r="C36" s="61">
        <f t="shared" si="19"/>
        <v>15</v>
      </c>
      <c r="D36" s="57" t="s">
        <v>6</v>
      </c>
      <c r="E36" s="58">
        <f t="shared" si="20"/>
        <v>6</v>
      </c>
      <c r="F36" s="59" t="s">
        <v>7</v>
      </c>
      <c r="G36" s="60">
        <f t="shared" si="21"/>
        <v>7</v>
      </c>
      <c r="H36" s="57" t="s">
        <v>8</v>
      </c>
      <c r="I36" s="62">
        <f t="shared" si="22"/>
        <v>7</v>
      </c>
      <c r="J36" s="65" t="s">
        <v>9</v>
      </c>
      <c r="K36" s="66">
        <f t="shared" si="23"/>
        <v>6</v>
      </c>
      <c r="L36" s="63" t="s">
        <v>11</v>
      </c>
      <c r="M36" s="64">
        <f t="shared" si="24"/>
        <v>7</v>
      </c>
      <c r="N36" s="65" t="s">
        <v>12</v>
      </c>
      <c r="O36" s="66">
        <f t="shared" si="18"/>
        <v>1</v>
      </c>
      <c r="P36" s="65" t="s">
        <v>13</v>
      </c>
      <c r="Q36" s="66">
        <f t="shared" si="25"/>
        <v>14</v>
      </c>
      <c r="R36" s="7"/>
      <c r="S36" s="40">
        <f t="shared" si="9"/>
        <v>32</v>
      </c>
      <c r="T36" s="155"/>
      <c r="U36" s="34" t="s">
        <v>420</v>
      </c>
      <c r="V36" s="16"/>
      <c r="W36" s="105"/>
      <c r="X36" s="34" t="s">
        <v>420</v>
      </c>
      <c r="Y36" s="105"/>
      <c r="Z36" s="34" t="s">
        <v>420</v>
      </c>
      <c r="AA36" s="16"/>
      <c r="AB36" s="90"/>
      <c r="AC36" s="34" t="s">
        <v>420</v>
      </c>
      <c r="AD36" s="16"/>
      <c r="AE36" s="105"/>
      <c r="AF36" s="34" t="s">
        <v>422</v>
      </c>
      <c r="AG36" s="105"/>
      <c r="AH36" s="34" t="s">
        <v>422</v>
      </c>
      <c r="AI36" s="16"/>
      <c r="AJ36" s="140"/>
      <c r="AK36" s="16"/>
      <c r="AL36" s="105"/>
      <c r="AM36" s="16"/>
      <c r="AN36" s="16"/>
      <c r="AO36" s="114"/>
      <c r="AP36" s="16"/>
      <c r="AQ36" s="16"/>
      <c r="AR36" s="105"/>
      <c r="AS36" s="16"/>
      <c r="AT36" s="105"/>
      <c r="AU36" s="67" t="s">
        <v>452</v>
      </c>
      <c r="AV36" s="32" t="s">
        <v>167</v>
      </c>
      <c r="AW36" s="105"/>
      <c r="AX36" s="67" t="s">
        <v>452</v>
      </c>
      <c r="AY36" s="105"/>
      <c r="AZ36" s="32" t="s">
        <v>154</v>
      </c>
      <c r="BA36" s="16"/>
      <c r="BB36" s="90"/>
      <c r="BC36" s="67" t="s">
        <v>452</v>
      </c>
      <c r="BD36" s="16"/>
      <c r="BE36" s="105"/>
      <c r="BF36" s="67" t="s">
        <v>452</v>
      </c>
      <c r="BG36" s="143"/>
      <c r="BH36" s="67" t="s">
        <v>452</v>
      </c>
      <c r="BI36" s="32" t="s">
        <v>158</v>
      </c>
      <c r="BJ36" s="105"/>
      <c r="BK36" s="78" t="s">
        <v>519</v>
      </c>
      <c r="BL36" s="108"/>
      <c r="BM36" s="15" t="s">
        <v>107</v>
      </c>
      <c r="BN36" s="16"/>
      <c r="BO36" s="90"/>
      <c r="BP36" s="15" t="s">
        <v>107</v>
      </c>
      <c r="BQ36" s="16"/>
      <c r="BR36" s="105"/>
      <c r="BS36" s="15" t="s">
        <v>107</v>
      </c>
      <c r="BT36" s="105"/>
      <c r="BU36" s="15" t="s">
        <v>107</v>
      </c>
      <c r="BV36" s="32" t="s">
        <v>332</v>
      </c>
      <c r="BW36" s="105"/>
      <c r="BX36" s="32" t="s">
        <v>35</v>
      </c>
      <c r="BY36" s="105"/>
      <c r="BZ36" s="15" t="s">
        <v>107</v>
      </c>
      <c r="CA36" s="32" t="s">
        <v>170</v>
      </c>
      <c r="CB36" s="105"/>
      <c r="CC36" s="15" t="s">
        <v>107</v>
      </c>
      <c r="CD36" s="16"/>
      <c r="CE36" s="105"/>
      <c r="CF36" s="15" t="s">
        <v>107</v>
      </c>
      <c r="CH36" s="15" t="s">
        <v>107</v>
      </c>
      <c r="CI36" s="16"/>
      <c r="CJ36" s="90"/>
      <c r="CK36" s="15" t="s">
        <v>107</v>
      </c>
      <c r="CL36" s="111"/>
      <c r="CM36" s="15" t="s">
        <v>107</v>
      </c>
      <c r="CN36" s="32" t="s">
        <v>172</v>
      </c>
      <c r="CO36" s="105"/>
      <c r="CP36" s="16"/>
      <c r="CQ36" s="16"/>
      <c r="CR36" s="105"/>
      <c r="CS36" s="17"/>
      <c r="CT36" s="146"/>
      <c r="CU36" s="16"/>
      <c r="CV36" s="32" t="s">
        <v>524</v>
      </c>
      <c r="CW36" s="105"/>
      <c r="CX36" s="32" t="s">
        <v>157</v>
      </c>
      <c r="CY36" s="90"/>
      <c r="CZ36" s="16"/>
      <c r="DA36" s="16"/>
      <c r="DB36" s="105"/>
      <c r="DC36" s="16"/>
      <c r="DD36" s="16"/>
      <c r="DE36" s="105"/>
      <c r="DF36" s="30" t="s">
        <v>274</v>
      </c>
      <c r="DH36" s="30" t="s">
        <v>274</v>
      </c>
      <c r="DI36" s="16"/>
      <c r="DJ36" s="105"/>
      <c r="DK36" s="30" t="s">
        <v>274</v>
      </c>
      <c r="DL36" s="140"/>
      <c r="DM36" s="32" t="s">
        <v>335</v>
      </c>
      <c r="DN36" s="16"/>
      <c r="DO36" s="105"/>
      <c r="DP36" s="30" t="s">
        <v>274</v>
      </c>
      <c r="DQ36" s="32" t="s">
        <v>148</v>
      </c>
      <c r="DR36" s="105"/>
      <c r="DS36" s="30" t="s">
        <v>274</v>
      </c>
      <c r="DT36" s="90"/>
      <c r="DU36" s="30" t="s">
        <v>274</v>
      </c>
      <c r="DV36" s="32" t="s">
        <v>174</v>
      </c>
      <c r="DW36" s="105"/>
      <c r="DX36" s="30" t="s">
        <v>275</v>
      </c>
      <c r="DY36" s="108"/>
      <c r="DZ36" s="16"/>
      <c r="EA36" s="32" t="s">
        <v>151</v>
      </c>
      <c r="EB36" s="105"/>
      <c r="EC36" s="16"/>
      <c r="ED36" s="16"/>
      <c r="EE36" s="90"/>
      <c r="EF36" s="16"/>
      <c r="EG36" s="105"/>
      <c r="EH36" s="16"/>
      <c r="EI36" s="16"/>
      <c r="EJ36" s="90"/>
      <c r="EK36" s="16"/>
      <c r="EL36" s="108"/>
      <c r="EM36" s="16"/>
      <c r="EN36" s="16"/>
      <c r="EO36" s="114"/>
      <c r="EP36" s="105"/>
      <c r="EQ36" s="16"/>
      <c r="ER36" s="16"/>
      <c r="ES36" s="105"/>
      <c r="ET36" s="16"/>
      <c r="EU36" s="16"/>
      <c r="EV36" s="143"/>
      <c r="EW36" s="16"/>
      <c r="EX36" s="16"/>
      <c r="EY36" s="126"/>
      <c r="EZ36" s="32" t="s">
        <v>177</v>
      </c>
      <c r="FA36" s="16"/>
      <c r="FB36" s="114"/>
      <c r="FC36" s="16"/>
      <c r="FD36" s="16"/>
      <c r="FE36" s="16"/>
      <c r="FF36" s="114"/>
      <c r="FG36" s="37" t="s">
        <v>87</v>
      </c>
      <c r="FH36" s="16"/>
      <c r="FI36" s="111"/>
      <c r="FJ36" s="37" t="s">
        <v>87</v>
      </c>
      <c r="FK36" s="114"/>
      <c r="FL36" s="37" t="s">
        <v>87</v>
      </c>
      <c r="FM36" s="16"/>
      <c r="FN36" s="105"/>
      <c r="FO36" s="37" t="s">
        <v>87</v>
      </c>
      <c r="FP36" s="105"/>
      <c r="FQ36" s="37" t="s">
        <v>87</v>
      </c>
      <c r="FR36" s="16"/>
      <c r="FS36" s="114"/>
      <c r="FT36" s="37" t="s">
        <v>87</v>
      </c>
      <c r="FU36" s="16"/>
      <c r="FV36" s="114"/>
      <c r="FW36" s="37" t="s">
        <v>88</v>
      </c>
      <c r="FX36" s="105"/>
      <c r="FY36" s="39" t="s">
        <v>342</v>
      </c>
      <c r="FZ36" s="14"/>
      <c r="GA36" s="90"/>
      <c r="GB36" s="39" t="s">
        <v>342</v>
      </c>
      <c r="GC36" s="14"/>
      <c r="GD36" s="90"/>
      <c r="GE36" s="23"/>
      <c r="GF36" s="39" t="s">
        <v>343</v>
      </c>
      <c r="GG36" s="16"/>
      <c r="GH36" s="105"/>
      <c r="GI36" s="39" t="s">
        <v>343</v>
      </c>
      <c r="GJ36" s="24"/>
      <c r="GK36" s="111"/>
      <c r="GL36" s="39" t="s">
        <v>343</v>
      </c>
      <c r="GM36" s="16"/>
      <c r="GN36" s="114"/>
      <c r="GO36" s="22"/>
      <c r="GP36" s="39" t="s">
        <v>343</v>
      </c>
      <c r="GQ36" s="16"/>
      <c r="GR36" s="111"/>
      <c r="GS36" s="16"/>
      <c r="GT36" s="24"/>
      <c r="GU36" s="105"/>
      <c r="GV36" s="15" t="s">
        <v>121</v>
      </c>
      <c r="GW36" s="16"/>
      <c r="GX36" s="105"/>
      <c r="GY36" s="14"/>
      <c r="GZ36" s="32" t="s">
        <v>165</v>
      </c>
      <c r="HA36" s="105"/>
      <c r="HB36" s="15" t="s">
        <v>121</v>
      </c>
      <c r="HC36" s="16"/>
      <c r="HE36" s="15" t="s">
        <v>121</v>
      </c>
      <c r="HF36" s="16"/>
      <c r="HG36" s="126"/>
      <c r="HH36" s="16"/>
      <c r="HI36" s="33" t="s">
        <v>33</v>
      </c>
      <c r="HJ36" s="105"/>
      <c r="HK36" s="15" t="s">
        <v>121</v>
      </c>
      <c r="HL36" s="16"/>
      <c r="HM36" s="126"/>
      <c r="HN36" s="15" t="s">
        <v>121</v>
      </c>
      <c r="HO36" s="16"/>
      <c r="HP36" s="126"/>
    </row>
    <row r="37" spans="1:224" ht="72.75">
      <c r="A37" s="14">
        <f t="shared" si="8"/>
        <v>33</v>
      </c>
      <c r="B37" s="59" t="s">
        <v>5</v>
      </c>
      <c r="C37" s="61">
        <f t="shared" si="19"/>
        <v>15</v>
      </c>
      <c r="D37" s="57" t="s">
        <v>6</v>
      </c>
      <c r="E37" s="58">
        <f t="shared" si="20"/>
        <v>6</v>
      </c>
      <c r="F37" s="59" t="s">
        <v>7</v>
      </c>
      <c r="G37" s="60">
        <f t="shared" si="21"/>
        <v>7</v>
      </c>
      <c r="H37" s="57" t="s">
        <v>8</v>
      </c>
      <c r="I37" s="62">
        <f t="shared" si="22"/>
        <v>7</v>
      </c>
      <c r="J37" s="65" t="s">
        <v>9</v>
      </c>
      <c r="K37" s="66">
        <f t="shared" si="23"/>
        <v>6</v>
      </c>
      <c r="L37" s="63" t="s">
        <v>11</v>
      </c>
      <c r="M37" s="64">
        <f t="shared" si="24"/>
        <v>7</v>
      </c>
      <c r="N37" s="65" t="s">
        <v>12</v>
      </c>
      <c r="O37" s="66">
        <f t="shared" si="18"/>
        <v>1</v>
      </c>
      <c r="P37" s="65" t="s">
        <v>13</v>
      </c>
      <c r="Q37" s="66">
        <f t="shared" si="25"/>
        <v>14</v>
      </c>
      <c r="R37" s="7"/>
      <c r="S37" s="40">
        <f t="shared" si="9"/>
        <v>33</v>
      </c>
      <c r="T37" s="155"/>
      <c r="U37" s="39" t="s">
        <v>342</v>
      </c>
      <c r="V37" s="16"/>
      <c r="W37" s="105"/>
      <c r="X37" s="39" t="s">
        <v>342</v>
      </c>
      <c r="Y37" s="105"/>
      <c r="Z37" s="39" t="s">
        <v>343</v>
      </c>
      <c r="AA37" s="16"/>
      <c r="AB37" s="90"/>
      <c r="AC37" s="39" t="s">
        <v>343</v>
      </c>
      <c r="AD37" s="16"/>
      <c r="AE37" s="105"/>
      <c r="AF37" s="39" t="s">
        <v>343</v>
      </c>
      <c r="AG37" s="105"/>
      <c r="AH37" s="39" t="s">
        <v>343</v>
      </c>
      <c r="AI37" s="16"/>
      <c r="AJ37" s="140"/>
      <c r="AK37" s="34" t="s">
        <v>426</v>
      </c>
      <c r="AL37" s="105"/>
      <c r="AM37" s="34" t="s">
        <v>426</v>
      </c>
      <c r="AN37" s="16"/>
      <c r="AO37" s="114"/>
      <c r="AP37" s="34" t="s">
        <v>426</v>
      </c>
      <c r="AQ37" s="16"/>
      <c r="AR37" s="105"/>
      <c r="AS37" s="34" t="s">
        <v>426</v>
      </c>
      <c r="AT37" s="105"/>
      <c r="AU37" s="34" t="s">
        <v>427</v>
      </c>
      <c r="AV37" s="32" t="s">
        <v>167</v>
      </c>
      <c r="AW37" s="105"/>
      <c r="AX37" s="34" t="s">
        <v>427</v>
      </c>
      <c r="AY37" s="105"/>
      <c r="AZ37" s="32" t="s">
        <v>154</v>
      </c>
      <c r="BA37" s="16"/>
      <c r="BB37" s="90"/>
      <c r="BC37" s="16"/>
      <c r="BD37" s="16"/>
      <c r="BE37" s="105"/>
      <c r="BF37" s="16"/>
      <c r="BG37" s="143"/>
      <c r="BH37" s="16"/>
      <c r="BI37" s="32" t="s">
        <v>158</v>
      </c>
      <c r="BJ37" s="105"/>
      <c r="BK37" s="78" t="s">
        <v>519</v>
      </c>
      <c r="BL37" s="108"/>
      <c r="BM37" s="32" t="s">
        <v>345</v>
      </c>
      <c r="BN37" s="16"/>
      <c r="BO37" s="90"/>
      <c r="BP37" s="30" t="s">
        <v>274</v>
      </c>
      <c r="BQ37" s="16"/>
      <c r="BR37" s="105"/>
      <c r="BS37" s="30" t="s">
        <v>274</v>
      </c>
      <c r="BT37" s="105"/>
      <c r="BU37" s="30" t="s">
        <v>274</v>
      </c>
      <c r="BV37" s="32" t="s">
        <v>333</v>
      </c>
      <c r="BW37" s="105"/>
      <c r="BX37" s="30" t="s">
        <v>274</v>
      </c>
      <c r="BY37" s="105"/>
      <c r="BZ37" s="30" t="s">
        <v>274</v>
      </c>
      <c r="CA37" s="32" t="s">
        <v>151</v>
      </c>
      <c r="CB37" s="105"/>
      <c r="CC37" s="30" t="s">
        <v>274</v>
      </c>
      <c r="CD37" s="16"/>
      <c r="CE37" s="105"/>
      <c r="CF37" s="30" t="s">
        <v>275</v>
      </c>
      <c r="CH37" s="16"/>
      <c r="CI37" s="16"/>
      <c r="CJ37" s="90"/>
      <c r="CK37" s="32" t="s">
        <v>35</v>
      </c>
      <c r="CL37" s="111"/>
      <c r="CM37" s="16"/>
      <c r="CN37" s="32" t="s">
        <v>173</v>
      </c>
      <c r="CO37" s="105"/>
      <c r="CP37" s="16"/>
      <c r="CQ37" s="16"/>
      <c r="CR37" s="105"/>
      <c r="CS37" s="17"/>
      <c r="CT37" s="146"/>
      <c r="CU37" s="15" t="s">
        <v>40</v>
      </c>
      <c r="CV37" s="16"/>
      <c r="CW37" s="105"/>
      <c r="CX37" s="15" t="s">
        <v>40</v>
      </c>
      <c r="CY37" s="90"/>
      <c r="CZ37" s="15" t="s">
        <v>40</v>
      </c>
      <c r="DA37" s="32" t="s">
        <v>170</v>
      </c>
      <c r="DB37" s="105"/>
      <c r="DC37" s="15" t="s">
        <v>40</v>
      </c>
      <c r="DD37" s="16"/>
      <c r="DE37" s="105"/>
      <c r="DF37" s="15" t="s">
        <v>40</v>
      </c>
      <c r="DH37" s="15" t="s">
        <v>40</v>
      </c>
      <c r="DI37" s="16"/>
      <c r="DJ37" s="105"/>
      <c r="DK37" s="15" t="s">
        <v>40</v>
      </c>
      <c r="DL37" s="140"/>
      <c r="DM37" s="15" t="s">
        <v>40</v>
      </c>
      <c r="DN37" s="16"/>
      <c r="DO37" s="105"/>
      <c r="DP37" s="15" t="s">
        <v>40</v>
      </c>
      <c r="DQ37" s="16"/>
      <c r="DR37" s="105"/>
      <c r="DS37" s="15" t="s">
        <v>40</v>
      </c>
      <c r="DT37" s="90"/>
      <c r="DU37" s="16"/>
      <c r="DV37" s="32" t="s">
        <v>524</v>
      </c>
      <c r="DW37" s="105"/>
      <c r="DX37" s="67" t="s">
        <v>452</v>
      </c>
      <c r="DY37" s="108"/>
      <c r="DZ37" s="67" t="s">
        <v>452</v>
      </c>
      <c r="EA37" s="16"/>
      <c r="EB37" s="105"/>
      <c r="EC37" s="67" t="s">
        <v>452</v>
      </c>
      <c r="ED37" s="16"/>
      <c r="EE37" s="90"/>
      <c r="EF37" s="67" t="s">
        <v>452</v>
      </c>
      <c r="EG37" s="105"/>
      <c r="EH37" s="67" t="s">
        <v>452</v>
      </c>
      <c r="EI37" s="16"/>
      <c r="EJ37" s="90"/>
      <c r="EK37" s="16"/>
      <c r="EL37" s="108"/>
      <c r="EM37" s="16"/>
      <c r="EN37" s="16"/>
      <c r="EO37" s="114"/>
      <c r="EP37" s="105"/>
      <c r="EQ37" s="16"/>
      <c r="ER37" s="32" t="s">
        <v>148</v>
      </c>
      <c r="ES37" s="105"/>
      <c r="ET37" s="16"/>
      <c r="EU37" s="16"/>
      <c r="EV37" s="143"/>
      <c r="EW37" s="16"/>
      <c r="EX37" s="16"/>
      <c r="EY37" s="126"/>
      <c r="EZ37" s="32" t="s">
        <v>156</v>
      </c>
      <c r="FA37" s="16"/>
      <c r="FB37" s="114"/>
      <c r="FC37" s="16"/>
      <c r="FD37" s="16"/>
      <c r="FE37" s="16"/>
      <c r="FF37" s="114"/>
      <c r="FG37" s="16"/>
      <c r="FH37" s="16"/>
      <c r="FI37" s="111"/>
      <c r="FJ37" s="16"/>
      <c r="FK37" s="114"/>
      <c r="FL37" s="15" t="s">
        <v>121</v>
      </c>
      <c r="FM37" s="32" t="s">
        <v>175</v>
      </c>
      <c r="FN37" s="105"/>
      <c r="FO37" s="15" t="s">
        <v>121</v>
      </c>
      <c r="FP37" s="105"/>
      <c r="FQ37" s="15" t="s">
        <v>121</v>
      </c>
      <c r="FR37" s="16"/>
      <c r="FS37" s="114"/>
      <c r="FT37" s="15" t="s">
        <v>121</v>
      </c>
      <c r="FU37" s="16"/>
      <c r="FV37" s="114"/>
      <c r="FW37" s="15" t="s">
        <v>121</v>
      </c>
      <c r="FX37" s="105"/>
      <c r="FY37" s="37" t="s">
        <v>87</v>
      </c>
      <c r="FZ37" s="14"/>
      <c r="GA37" s="90"/>
      <c r="GB37" s="37" t="s">
        <v>87</v>
      </c>
      <c r="GC37" s="14"/>
      <c r="GD37" s="90"/>
      <c r="GE37" s="23"/>
      <c r="GF37" s="37" t="s">
        <v>87</v>
      </c>
      <c r="GG37" s="16"/>
      <c r="GH37" s="105"/>
      <c r="GI37" s="37" t="s">
        <v>87</v>
      </c>
      <c r="GJ37" s="24"/>
      <c r="GK37" s="111"/>
      <c r="GL37" s="37" t="s">
        <v>87</v>
      </c>
      <c r="GM37" s="16"/>
      <c r="GN37" s="114"/>
      <c r="GO37" s="22"/>
      <c r="GP37" s="37" t="s">
        <v>87</v>
      </c>
      <c r="GQ37" s="16"/>
      <c r="GR37" s="111"/>
      <c r="GS37" s="37" t="s">
        <v>88</v>
      </c>
      <c r="GT37" s="24"/>
      <c r="GU37" s="105"/>
      <c r="GV37" s="16"/>
      <c r="GW37" s="16"/>
      <c r="GX37" s="105"/>
      <c r="GY37" s="16"/>
      <c r="GZ37" s="24"/>
      <c r="HA37" s="105"/>
      <c r="HB37" s="32" t="s">
        <v>164</v>
      </c>
      <c r="HC37" s="14"/>
      <c r="HE37" s="32" t="s">
        <v>176</v>
      </c>
      <c r="HF37" s="16"/>
      <c r="HG37" s="126"/>
      <c r="HH37" s="16"/>
      <c r="HI37" s="33" t="s">
        <v>33</v>
      </c>
      <c r="HJ37" s="105"/>
      <c r="HK37" s="16"/>
      <c r="HL37" s="16"/>
      <c r="HM37" s="126"/>
      <c r="HN37" s="16"/>
      <c r="HO37" s="16"/>
      <c r="HP37" s="126"/>
    </row>
    <row r="38" spans="1:224" ht="73.5" thickBot="1">
      <c r="A38" s="14">
        <f t="shared" ref="A38:A57" si="26">A37+1</f>
        <v>34</v>
      </c>
      <c r="B38" s="59" t="s">
        <v>5</v>
      </c>
      <c r="C38" s="61">
        <f t="shared" si="19"/>
        <v>15</v>
      </c>
      <c r="D38" s="57" t="s">
        <v>6</v>
      </c>
      <c r="E38" s="58">
        <f t="shared" si="20"/>
        <v>6</v>
      </c>
      <c r="F38" s="59" t="s">
        <v>7</v>
      </c>
      <c r="G38" s="60">
        <f t="shared" si="21"/>
        <v>7</v>
      </c>
      <c r="H38" s="57" t="s">
        <v>8</v>
      </c>
      <c r="I38" s="62">
        <f t="shared" si="22"/>
        <v>7</v>
      </c>
      <c r="J38" s="65" t="s">
        <v>9</v>
      </c>
      <c r="K38" s="66">
        <f t="shared" si="23"/>
        <v>6</v>
      </c>
      <c r="L38" s="63" t="s">
        <v>11</v>
      </c>
      <c r="M38" s="64">
        <f t="shared" si="24"/>
        <v>7</v>
      </c>
      <c r="N38" s="65" t="s">
        <v>12</v>
      </c>
      <c r="O38" s="66">
        <f t="shared" si="18"/>
        <v>1</v>
      </c>
      <c r="P38" s="65" t="s">
        <v>13</v>
      </c>
      <c r="Q38" s="66">
        <f t="shared" si="25"/>
        <v>14</v>
      </c>
      <c r="R38" s="7"/>
      <c r="S38" s="40">
        <f t="shared" si="9"/>
        <v>34</v>
      </c>
      <c r="T38" s="156"/>
      <c r="U38" s="34" t="s">
        <v>426</v>
      </c>
      <c r="V38" s="16"/>
      <c r="W38" s="106"/>
      <c r="X38" s="34" t="s">
        <v>426</v>
      </c>
      <c r="Y38" s="106"/>
      <c r="Z38" s="34" t="s">
        <v>426</v>
      </c>
      <c r="AA38" s="16"/>
      <c r="AB38" s="91"/>
      <c r="AC38" s="34" t="s">
        <v>426</v>
      </c>
      <c r="AD38" s="16"/>
      <c r="AE38" s="106"/>
      <c r="AF38" s="34" t="s">
        <v>427</v>
      </c>
      <c r="AG38" s="106"/>
      <c r="AH38" s="34" t="s">
        <v>427</v>
      </c>
      <c r="AI38" s="16"/>
      <c r="AJ38" s="141"/>
      <c r="AK38" s="78" t="s">
        <v>519</v>
      </c>
      <c r="AL38" s="106"/>
      <c r="AM38" s="16"/>
      <c r="AN38" s="16"/>
      <c r="AO38" s="115"/>
      <c r="AP38" s="16"/>
      <c r="AQ38" s="16"/>
      <c r="AR38" s="106"/>
      <c r="AS38" s="16"/>
      <c r="AT38" s="106"/>
      <c r="AU38" s="39" t="s">
        <v>342</v>
      </c>
      <c r="AV38" s="32" t="s">
        <v>167</v>
      </c>
      <c r="AW38" s="106"/>
      <c r="AX38" s="39" t="s">
        <v>342</v>
      </c>
      <c r="AY38" s="106"/>
      <c r="AZ38" s="32" t="s">
        <v>155</v>
      </c>
      <c r="BA38" s="16"/>
      <c r="BB38" s="91"/>
      <c r="BC38" s="39" t="s">
        <v>343</v>
      </c>
      <c r="BD38" s="16"/>
      <c r="BE38" s="106"/>
      <c r="BF38" s="39" t="s">
        <v>343</v>
      </c>
      <c r="BG38" s="144"/>
      <c r="BH38" s="39" t="s">
        <v>343</v>
      </c>
      <c r="BI38" s="32" t="s">
        <v>158</v>
      </c>
      <c r="BJ38" s="106"/>
      <c r="BK38" s="39" t="s">
        <v>343</v>
      </c>
      <c r="BL38" s="109"/>
      <c r="BM38" s="32" t="s">
        <v>345</v>
      </c>
      <c r="BN38" s="16"/>
      <c r="BO38" s="91"/>
      <c r="BP38" s="16"/>
      <c r="BQ38" s="16"/>
      <c r="BR38" s="106"/>
      <c r="BS38" s="16"/>
      <c r="BT38" s="106"/>
      <c r="BU38" s="16"/>
      <c r="BV38" s="32" t="s">
        <v>333</v>
      </c>
      <c r="BW38" s="106"/>
      <c r="BX38" s="16"/>
      <c r="BY38" s="106"/>
      <c r="BZ38" s="16"/>
      <c r="CA38" s="32" t="s">
        <v>151</v>
      </c>
      <c r="CB38" s="106"/>
      <c r="CC38" s="16"/>
      <c r="CD38" s="16"/>
      <c r="CE38" s="106"/>
      <c r="CF38" s="67" t="s">
        <v>720</v>
      </c>
      <c r="CH38" s="67" t="s">
        <v>720</v>
      </c>
      <c r="CJ38" s="91"/>
      <c r="CK38" s="32" t="s">
        <v>35</v>
      </c>
      <c r="CL38" s="112"/>
      <c r="CM38" s="67" t="s">
        <v>720</v>
      </c>
      <c r="CN38" s="32" t="s">
        <v>171</v>
      </c>
      <c r="CO38" s="106"/>
      <c r="CP38" s="67" t="s">
        <v>720</v>
      </c>
      <c r="CQ38" s="16"/>
      <c r="CR38" s="106"/>
      <c r="CS38" s="17"/>
      <c r="CT38" s="147"/>
      <c r="CU38" s="67" t="s">
        <v>720</v>
      </c>
      <c r="CV38" s="16"/>
      <c r="CW38" s="106"/>
      <c r="CX38" s="16"/>
      <c r="CY38" s="91"/>
      <c r="CZ38" s="16"/>
      <c r="DA38" s="32" t="s">
        <v>173</v>
      </c>
      <c r="DB38" s="106"/>
      <c r="DC38" s="16"/>
      <c r="DD38" s="16"/>
      <c r="DE38" s="106"/>
      <c r="DF38" s="16"/>
      <c r="DH38" s="16"/>
      <c r="DI38" s="16"/>
      <c r="DJ38" s="106"/>
      <c r="DK38" s="32" t="s">
        <v>157</v>
      </c>
      <c r="DL38" s="141"/>
      <c r="DM38" s="16"/>
      <c r="DN38" s="16"/>
      <c r="DO38" s="106"/>
      <c r="DP38" s="16"/>
      <c r="DQ38" s="32" t="s">
        <v>148</v>
      </c>
      <c r="DR38" s="106"/>
      <c r="DS38" s="16"/>
      <c r="DT38" s="91"/>
      <c r="DU38" s="15" t="s">
        <v>41</v>
      </c>
      <c r="DV38" s="32" t="s">
        <v>524</v>
      </c>
      <c r="DW38" s="106"/>
      <c r="DX38" s="15" t="s">
        <v>41</v>
      </c>
      <c r="DY38" s="109"/>
      <c r="DZ38" s="15" t="s">
        <v>41</v>
      </c>
      <c r="EA38" s="16"/>
      <c r="EB38" s="106"/>
      <c r="EC38" s="15" t="s">
        <v>41</v>
      </c>
      <c r="ED38" s="16"/>
      <c r="EE38" s="91"/>
      <c r="EF38" s="15" t="s">
        <v>41</v>
      </c>
      <c r="EG38" s="106"/>
      <c r="EH38" s="15" t="s">
        <v>41</v>
      </c>
      <c r="EI38" s="16"/>
      <c r="EJ38" s="91"/>
      <c r="EK38" s="15" t="s">
        <v>41</v>
      </c>
      <c r="EL38" s="109"/>
      <c r="EM38" s="15" t="s">
        <v>41</v>
      </c>
      <c r="EO38" s="115"/>
      <c r="EP38" s="106"/>
      <c r="EQ38" s="15" t="s">
        <v>41</v>
      </c>
      <c r="ER38" s="16"/>
      <c r="ES38" s="106"/>
      <c r="ET38" s="15" t="s">
        <v>41</v>
      </c>
      <c r="EU38" s="16"/>
      <c r="EV38" s="144"/>
      <c r="EW38" s="37" t="s">
        <v>89</v>
      </c>
      <c r="EX38" s="16"/>
      <c r="EY38" s="127"/>
      <c r="EZ38" s="37" t="s">
        <v>89</v>
      </c>
      <c r="FA38" s="16"/>
      <c r="FB38" s="115"/>
      <c r="FC38" s="37" t="s">
        <v>89</v>
      </c>
      <c r="FD38" s="16"/>
      <c r="FE38" s="16"/>
      <c r="FF38" s="115"/>
      <c r="FG38" s="37" t="s">
        <v>89</v>
      </c>
      <c r="FH38" s="16"/>
      <c r="FI38" s="112"/>
      <c r="FJ38" s="37" t="s">
        <v>89</v>
      </c>
      <c r="FK38" s="115"/>
      <c r="FL38" s="37" t="s">
        <v>89</v>
      </c>
      <c r="FM38" s="32" t="s">
        <v>175</v>
      </c>
      <c r="FN38" s="106"/>
      <c r="FO38" s="37" t="s">
        <v>90</v>
      </c>
      <c r="FP38" s="106"/>
      <c r="FQ38" s="30" t="s">
        <v>274</v>
      </c>
      <c r="FR38" s="16"/>
      <c r="FS38" s="115"/>
      <c r="FT38" s="30" t="s">
        <v>274</v>
      </c>
      <c r="FU38" s="16"/>
      <c r="FV38" s="115"/>
      <c r="FW38" s="30" t="s">
        <v>274</v>
      </c>
      <c r="FX38" s="106"/>
      <c r="FY38" s="30" t="s">
        <v>274</v>
      </c>
      <c r="FZ38" s="14"/>
      <c r="GA38" s="91"/>
      <c r="GB38" s="30" t="s">
        <v>274</v>
      </c>
      <c r="GC38" s="14"/>
      <c r="GD38" s="91"/>
      <c r="GE38" s="25"/>
      <c r="GF38" s="30" t="s">
        <v>274</v>
      </c>
      <c r="GG38" s="16"/>
      <c r="GH38" s="106"/>
      <c r="GI38" s="30" t="s">
        <v>275</v>
      </c>
      <c r="GJ38" s="26"/>
      <c r="GK38" s="112"/>
      <c r="GL38" s="16"/>
      <c r="GM38" s="16"/>
      <c r="GN38" s="115"/>
      <c r="GO38" s="10"/>
      <c r="GP38" s="16"/>
      <c r="GQ38" s="16"/>
      <c r="GR38" s="112"/>
      <c r="GS38" s="16"/>
      <c r="GT38" s="26"/>
      <c r="GU38" s="106"/>
      <c r="GV38" s="15" t="s">
        <v>127</v>
      </c>
      <c r="GW38" s="16"/>
      <c r="GX38" s="106"/>
      <c r="GY38" s="15" t="s">
        <v>127</v>
      </c>
      <c r="GZ38" s="26"/>
      <c r="HA38" s="106"/>
      <c r="HB38" s="32" t="s">
        <v>164</v>
      </c>
      <c r="HC38" s="14"/>
      <c r="HE38" s="15" t="s">
        <v>127</v>
      </c>
      <c r="HF38" s="16"/>
      <c r="HG38" s="127"/>
      <c r="HH38" s="32" t="s">
        <v>176</v>
      </c>
      <c r="HI38" s="33" t="s">
        <v>33</v>
      </c>
      <c r="HJ38" s="106"/>
      <c r="HK38" s="15" t="s">
        <v>127</v>
      </c>
      <c r="HL38" s="16"/>
      <c r="HM38" s="127"/>
      <c r="HN38" s="15" t="s">
        <v>127</v>
      </c>
      <c r="HO38" s="16"/>
      <c r="HP38" s="127"/>
    </row>
    <row r="39" spans="1:224" ht="72" customHeight="1">
      <c r="A39" s="14">
        <f t="shared" si="26"/>
        <v>35</v>
      </c>
      <c r="B39" s="59" t="s">
        <v>5</v>
      </c>
      <c r="C39" s="61">
        <f t="shared" si="19"/>
        <v>15</v>
      </c>
      <c r="D39" s="57" t="s">
        <v>6</v>
      </c>
      <c r="E39" s="58">
        <f t="shared" si="20"/>
        <v>6</v>
      </c>
      <c r="F39" s="59" t="s">
        <v>7</v>
      </c>
      <c r="G39" s="60">
        <f t="shared" si="21"/>
        <v>7</v>
      </c>
      <c r="H39" s="57" t="s">
        <v>8</v>
      </c>
      <c r="I39" s="62">
        <f t="shared" si="22"/>
        <v>7</v>
      </c>
      <c r="J39" s="65" t="s">
        <v>9</v>
      </c>
      <c r="K39" s="66">
        <f t="shared" si="23"/>
        <v>6</v>
      </c>
      <c r="L39" s="63" t="s">
        <v>11</v>
      </c>
      <c r="M39" s="64">
        <f t="shared" si="24"/>
        <v>7</v>
      </c>
      <c r="N39" s="65" t="s">
        <v>12</v>
      </c>
      <c r="O39" s="66">
        <f t="shared" si="18"/>
        <v>1</v>
      </c>
      <c r="P39" s="65" t="s">
        <v>13</v>
      </c>
      <c r="Q39" s="66">
        <f t="shared" si="25"/>
        <v>14</v>
      </c>
      <c r="R39" s="7"/>
      <c r="S39" s="40">
        <f t="shared" si="9"/>
        <v>35</v>
      </c>
      <c r="T39" s="148" t="s">
        <v>25</v>
      </c>
      <c r="U39" s="39" t="s">
        <v>340</v>
      </c>
      <c r="V39" s="32" t="s">
        <v>174</v>
      </c>
      <c r="W39" s="104"/>
      <c r="X39" s="39" t="s">
        <v>340</v>
      </c>
      <c r="Y39" s="104"/>
      <c r="Z39" s="39" t="s">
        <v>341</v>
      </c>
      <c r="AA39" s="16"/>
      <c r="AB39" s="113" t="s">
        <v>543</v>
      </c>
      <c r="AC39" s="39" t="s">
        <v>341</v>
      </c>
      <c r="AD39" s="16"/>
      <c r="AE39" s="104"/>
      <c r="AF39" s="39" t="s">
        <v>341</v>
      </c>
      <c r="AG39" s="104"/>
      <c r="AH39" s="39" t="s">
        <v>341</v>
      </c>
      <c r="AI39" s="16"/>
      <c r="AJ39" s="104"/>
      <c r="AK39" s="67" t="s">
        <v>720</v>
      </c>
      <c r="AL39" s="104"/>
      <c r="AM39" s="67" t="s">
        <v>720</v>
      </c>
      <c r="AN39" s="16"/>
      <c r="AO39" s="104"/>
      <c r="AP39" s="67" t="s">
        <v>720</v>
      </c>
      <c r="AQ39" s="16"/>
      <c r="AR39" s="104"/>
      <c r="AS39" s="67" t="s">
        <v>720</v>
      </c>
      <c r="AT39" s="142" t="s">
        <v>701</v>
      </c>
      <c r="AU39" s="67" t="s">
        <v>720</v>
      </c>
      <c r="AV39" s="32" t="s">
        <v>332</v>
      </c>
      <c r="AW39" s="104"/>
      <c r="AX39" s="78" t="s">
        <v>519</v>
      </c>
      <c r="AY39" s="104"/>
      <c r="AZ39" s="32" t="s">
        <v>155</v>
      </c>
      <c r="BA39" s="32" t="s">
        <v>170</v>
      </c>
      <c r="BB39" s="104"/>
      <c r="BC39" s="34" t="s">
        <v>426</v>
      </c>
      <c r="BD39" s="16"/>
      <c r="BE39" s="104"/>
      <c r="BF39" s="34" t="s">
        <v>426</v>
      </c>
      <c r="BH39" s="34" t="s">
        <v>426</v>
      </c>
      <c r="BI39" s="16"/>
      <c r="BJ39" s="104"/>
      <c r="BK39" s="34" t="s">
        <v>426</v>
      </c>
      <c r="BL39" s="104"/>
      <c r="BM39" s="32" t="s">
        <v>149</v>
      </c>
      <c r="BO39" s="104"/>
      <c r="BP39" s="34" t="s">
        <v>427</v>
      </c>
      <c r="BQ39" s="16"/>
      <c r="BR39" s="104"/>
      <c r="BS39" s="34" t="s">
        <v>427</v>
      </c>
      <c r="BU39" s="16"/>
      <c r="BV39" s="32" t="s">
        <v>524</v>
      </c>
      <c r="BW39" s="104"/>
      <c r="BX39" s="32" t="s">
        <v>36</v>
      </c>
      <c r="BY39" s="107" t="s">
        <v>553</v>
      </c>
      <c r="BZ39" s="16"/>
      <c r="CA39" s="16"/>
      <c r="CB39" s="89" t="s">
        <v>555</v>
      </c>
      <c r="CC39" s="16"/>
      <c r="CD39" s="16"/>
      <c r="CE39" s="104"/>
      <c r="CF39" s="16"/>
      <c r="CG39" s="104"/>
      <c r="CH39" s="30" t="s">
        <v>274</v>
      </c>
      <c r="CI39" s="16"/>
      <c r="CJ39" s="139" t="s">
        <v>557</v>
      </c>
      <c r="CK39" s="32" t="s">
        <v>345</v>
      </c>
      <c r="CL39" s="107" t="s">
        <v>558</v>
      </c>
      <c r="CM39" s="30" t="s">
        <v>274</v>
      </c>
      <c r="CN39" s="16"/>
      <c r="CO39" s="104"/>
      <c r="CP39" s="30" t="s">
        <v>274</v>
      </c>
      <c r="CQ39" s="16"/>
      <c r="CR39" s="104"/>
      <c r="CS39" s="17"/>
      <c r="CT39" s="145"/>
      <c r="CU39" s="30" t="s">
        <v>274</v>
      </c>
      <c r="CV39" s="16"/>
      <c r="CW39" s="89" t="s">
        <v>462</v>
      </c>
      <c r="CX39" s="30" t="s">
        <v>274</v>
      </c>
      <c r="CY39" s="107" t="s">
        <v>558</v>
      </c>
      <c r="CZ39" s="30" t="s">
        <v>274</v>
      </c>
      <c r="DA39" s="16"/>
      <c r="DB39" s="113" t="s">
        <v>543</v>
      </c>
      <c r="DC39" s="30" t="s">
        <v>275</v>
      </c>
      <c r="DD39" s="16"/>
      <c r="DE39" s="104"/>
      <c r="DF39" s="16"/>
      <c r="DG39" s="104"/>
      <c r="DH39" s="16"/>
      <c r="DI39" s="16"/>
      <c r="DJ39" s="89" t="s">
        <v>567</v>
      </c>
      <c r="DK39" s="32" t="s">
        <v>156</v>
      </c>
      <c r="DL39" s="104"/>
      <c r="DM39" s="16"/>
      <c r="DN39" s="16"/>
      <c r="DO39" s="104"/>
      <c r="DP39" s="27" t="s">
        <v>91</v>
      </c>
      <c r="DQ39" s="16"/>
      <c r="DR39" s="104"/>
      <c r="DS39" s="27" t="s">
        <v>91</v>
      </c>
      <c r="DT39" s="104"/>
      <c r="DU39" s="27" t="s">
        <v>91</v>
      </c>
      <c r="DV39" s="32" t="s">
        <v>158</v>
      </c>
      <c r="DW39" s="104"/>
      <c r="DX39" s="27" t="s">
        <v>91</v>
      </c>
      <c r="DY39" s="104"/>
      <c r="DZ39" s="27" t="s">
        <v>91</v>
      </c>
      <c r="EA39" s="16"/>
      <c r="EB39" s="89" t="s">
        <v>538</v>
      </c>
      <c r="EC39" s="27" t="s">
        <v>91</v>
      </c>
      <c r="ED39" s="16"/>
      <c r="EE39" s="110" t="s">
        <v>589</v>
      </c>
      <c r="EF39" s="27" t="s">
        <v>92</v>
      </c>
      <c r="EG39" s="142" t="s">
        <v>707</v>
      </c>
      <c r="EH39" s="16"/>
      <c r="EI39" s="32" t="s">
        <v>166</v>
      </c>
      <c r="EJ39" s="104"/>
      <c r="EK39" s="16"/>
      <c r="EL39" s="113" t="s">
        <v>597</v>
      </c>
      <c r="EM39" s="16"/>
      <c r="EN39" s="32" t="s">
        <v>172</v>
      </c>
      <c r="EO39" s="104"/>
      <c r="EP39" s="104"/>
      <c r="EQ39" s="16"/>
      <c r="ER39" s="32" t="s">
        <v>148</v>
      </c>
      <c r="ES39" s="125" t="s">
        <v>607</v>
      </c>
      <c r="ET39" s="16"/>
      <c r="EU39" s="16"/>
      <c r="EV39" s="125" t="s">
        <v>612</v>
      </c>
      <c r="EW39" s="16"/>
      <c r="EX39" s="16"/>
      <c r="EY39" s="104"/>
      <c r="EZ39" s="16"/>
      <c r="FA39" s="16"/>
      <c r="FB39" s="125" t="s">
        <v>621</v>
      </c>
      <c r="FC39" s="16"/>
      <c r="FD39" s="16"/>
      <c r="FE39" s="16"/>
      <c r="FF39" s="113" t="s">
        <v>624</v>
      </c>
      <c r="FG39" s="16"/>
      <c r="FH39" s="16"/>
      <c r="FI39" s="113" t="s">
        <v>629</v>
      </c>
      <c r="FJ39" s="16"/>
      <c r="FK39" s="89" t="s">
        <v>631</v>
      </c>
      <c r="FL39" s="16"/>
      <c r="FM39" s="16"/>
      <c r="FN39" s="104"/>
      <c r="FO39" s="16"/>
      <c r="FP39" s="110" t="s">
        <v>636</v>
      </c>
      <c r="FQ39" s="15" t="s">
        <v>127</v>
      </c>
      <c r="FR39" s="16"/>
      <c r="FS39" s="113" t="s">
        <v>640</v>
      </c>
      <c r="FT39" s="15" t="s">
        <v>127</v>
      </c>
      <c r="FU39" s="16"/>
      <c r="FV39" s="110" t="s">
        <v>642</v>
      </c>
      <c r="FW39" s="15" t="s">
        <v>127</v>
      </c>
      <c r="FX39" s="113" t="s">
        <v>648</v>
      </c>
      <c r="FY39" s="15" t="s">
        <v>127</v>
      </c>
      <c r="FZ39" s="14"/>
      <c r="GA39" s="19"/>
      <c r="GB39" s="15" t="s">
        <v>127</v>
      </c>
      <c r="GC39" s="14"/>
      <c r="GD39" s="104"/>
      <c r="GE39" s="20"/>
      <c r="GF39" s="15" t="s">
        <v>44</v>
      </c>
      <c r="GG39" s="16"/>
      <c r="GH39" s="89" t="s">
        <v>655</v>
      </c>
      <c r="GI39" s="15" t="s">
        <v>44</v>
      </c>
      <c r="GJ39" s="21"/>
      <c r="GK39" s="110" t="s">
        <v>658</v>
      </c>
      <c r="GL39" s="15" t="s">
        <v>44</v>
      </c>
      <c r="GM39" s="16"/>
      <c r="GN39" s="113" t="s">
        <v>662</v>
      </c>
      <c r="GO39" s="19"/>
      <c r="GP39" s="15" t="s">
        <v>44</v>
      </c>
      <c r="GQ39" s="16"/>
      <c r="GR39" s="89" t="s">
        <v>665</v>
      </c>
      <c r="GS39" s="15" t="s">
        <v>44</v>
      </c>
      <c r="GT39" s="21"/>
      <c r="GU39" s="89" t="s">
        <v>671</v>
      </c>
      <c r="GV39" s="15" t="s">
        <v>44</v>
      </c>
      <c r="GW39" s="16"/>
      <c r="GX39" s="139" t="s">
        <v>673</v>
      </c>
      <c r="GY39" s="15" t="s">
        <v>44</v>
      </c>
      <c r="GZ39" s="21"/>
      <c r="HA39" s="89" t="s">
        <v>678</v>
      </c>
      <c r="HB39" s="15" t="s">
        <v>44</v>
      </c>
      <c r="HC39" s="16"/>
      <c r="HD39" s="89" t="s">
        <v>538</v>
      </c>
      <c r="HE39" s="15" t="s">
        <v>44</v>
      </c>
      <c r="HF39" s="16"/>
      <c r="HG39" s="99"/>
      <c r="HH39" s="15" t="s">
        <v>44</v>
      </c>
      <c r="HI39" s="32" t="s">
        <v>178</v>
      </c>
      <c r="HJ39" s="104"/>
      <c r="HL39" s="33" t="s">
        <v>33</v>
      </c>
      <c r="HM39" s="104"/>
      <c r="HN39" s="32" t="s">
        <v>164</v>
      </c>
      <c r="HO39" s="16"/>
      <c r="HP39" s="125" t="s">
        <v>695</v>
      </c>
    </row>
    <row r="40" spans="1:224" ht="72.75" customHeight="1">
      <c r="A40" s="14">
        <f t="shared" si="26"/>
        <v>36</v>
      </c>
      <c r="B40" s="59" t="s">
        <v>5</v>
      </c>
      <c r="C40" s="61">
        <f t="shared" si="19"/>
        <v>15</v>
      </c>
      <c r="D40" s="57" t="s">
        <v>6</v>
      </c>
      <c r="E40" s="58">
        <f t="shared" si="20"/>
        <v>6</v>
      </c>
      <c r="F40" s="59" t="s">
        <v>7</v>
      </c>
      <c r="G40" s="60">
        <f t="shared" si="21"/>
        <v>7</v>
      </c>
      <c r="H40" s="57" t="s">
        <v>8</v>
      </c>
      <c r="I40" s="62">
        <f t="shared" si="22"/>
        <v>7</v>
      </c>
      <c r="J40" s="65" t="s">
        <v>9</v>
      </c>
      <c r="K40" s="66">
        <f t="shared" si="23"/>
        <v>6</v>
      </c>
      <c r="L40" s="63" t="s">
        <v>11</v>
      </c>
      <c r="M40" s="64">
        <f t="shared" si="24"/>
        <v>7</v>
      </c>
      <c r="N40" s="65" t="s">
        <v>12</v>
      </c>
      <c r="O40" s="66">
        <f t="shared" si="18"/>
        <v>1</v>
      </c>
      <c r="P40" s="65" t="s">
        <v>13</v>
      </c>
      <c r="Q40" s="66">
        <f t="shared" si="25"/>
        <v>14</v>
      </c>
      <c r="R40" s="7"/>
      <c r="S40" s="40">
        <f t="shared" si="9"/>
        <v>36</v>
      </c>
      <c r="T40" s="149"/>
      <c r="U40" s="41"/>
      <c r="V40" s="32" t="s">
        <v>174</v>
      </c>
      <c r="W40" s="105"/>
      <c r="X40" s="30" t="s">
        <v>272</v>
      </c>
      <c r="Y40" s="105"/>
      <c r="Z40" s="30" t="s">
        <v>272</v>
      </c>
      <c r="AA40" s="16"/>
      <c r="AB40" s="114"/>
      <c r="AC40" s="30" t="s">
        <v>272</v>
      </c>
      <c r="AD40" s="16"/>
      <c r="AE40" s="105"/>
      <c r="AF40" s="30" t="s">
        <v>272</v>
      </c>
      <c r="AG40" s="105"/>
      <c r="AH40" s="30" t="s">
        <v>272</v>
      </c>
      <c r="AI40" s="16"/>
      <c r="AJ40" s="105"/>
      <c r="AK40" s="30" t="s">
        <v>272</v>
      </c>
      <c r="AL40" s="105"/>
      <c r="AM40" s="30" t="s">
        <v>273</v>
      </c>
      <c r="AN40" s="16"/>
      <c r="AO40" s="105"/>
      <c r="AP40" s="39" t="s">
        <v>340</v>
      </c>
      <c r="AQ40" s="16"/>
      <c r="AR40" s="105"/>
      <c r="AS40" s="39" t="s">
        <v>340</v>
      </c>
      <c r="AT40" s="143"/>
      <c r="AU40" s="39" t="s">
        <v>341</v>
      </c>
      <c r="AV40" s="32" t="s">
        <v>332</v>
      </c>
      <c r="AW40" s="105"/>
      <c r="AX40" s="39" t="s">
        <v>341</v>
      </c>
      <c r="AY40" s="105"/>
      <c r="AZ40" s="39" t="s">
        <v>341</v>
      </c>
      <c r="BA40" s="32" t="s">
        <v>170</v>
      </c>
      <c r="BB40" s="105"/>
      <c r="BC40" s="39" t="s">
        <v>341</v>
      </c>
      <c r="BD40" s="16"/>
      <c r="BE40" s="105"/>
      <c r="BF40" s="16"/>
      <c r="BH40" s="16"/>
      <c r="BI40" s="16"/>
      <c r="BJ40" s="105"/>
      <c r="BK40" s="67" t="s">
        <v>452</v>
      </c>
      <c r="BL40" s="105"/>
      <c r="BM40" s="67" t="s">
        <v>452</v>
      </c>
      <c r="BN40" s="32" t="s">
        <v>151</v>
      </c>
      <c r="BO40" s="105"/>
      <c r="BP40" s="67" t="s">
        <v>452</v>
      </c>
      <c r="BQ40" s="16"/>
      <c r="BR40" s="105"/>
      <c r="BS40" s="67" t="s">
        <v>452</v>
      </c>
      <c r="BU40" s="67" t="s">
        <v>452</v>
      </c>
      <c r="BV40" s="32" t="s">
        <v>524</v>
      </c>
      <c r="BW40" s="105"/>
      <c r="BX40" s="32" t="s">
        <v>36</v>
      </c>
      <c r="BY40" s="108"/>
      <c r="BZ40" s="32" t="s">
        <v>152</v>
      </c>
      <c r="CA40" s="16"/>
      <c r="CB40" s="90"/>
      <c r="CC40" s="34" t="s">
        <v>426</v>
      </c>
      <c r="CD40" s="32" t="s">
        <v>148</v>
      </c>
      <c r="CE40" s="105"/>
      <c r="CF40" s="34" t="s">
        <v>426</v>
      </c>
      <c r="CG40" s="105"/>
      <c r="CH40" s="34" t="s">
        <v>426</v>
      </c>
      <c r="CI40" s="16"/>
      <c r="CJ40" s="140"/>
      <c r="CK40" s="32" t="s">
        <v>345</v>
      </c>
      <c r="CL40" s="108"/>
      <c r="CM40" s="34" t="s">
        <v>427</v>
      </c>
      <c r="CN40" s="16"/>
      <c r="CO40" s="105"/>
      <c r="CP40" s="34" t="s">
        <v>427</v>
      </c>
      <c r="CQ40" s="16"/>
      <c r="CR40" s="105"/>
      <c r="CS40" s="17"/>
      <c r="CT40" s="146"/>
      <c r="CU40" s="34" t="s">
        <v>426</v>
      </c>
      <c r="CV40" s="16"/>
      <c r="CW40" s="90"/>
      <c r="CX40" s="78" t="s">
        <v>519</v>
      </c>
      <c r="CY40" s="108"/>
      <c r="CZ40" s="16"/>
      <c r="DA40" s="16"/>
      <c r="DB40" s="114"/>
      <c r="DC40" s="16"/>
      <c r="DD40" s="16"/>
      <c r="DE40" s="105"/>
      <c r="DF40" s="16"/>
      <c r="DG40" s="105"/>
      <c r="DH40" s="16"/>
      <c r="DI40" s="16"/>
      <c r="DJ40" s="90"/>
      <c r="DK40" s="32" t="s">
        <v>156</v>
      </c>
      <c r="DL40" s="105"/>
      <c r="DM40" s="15" t="s">
        <v>438</v>
      </c>
      <c r="DN40" s="16"/>
      <c r="DO40" s="105"/>
      <c r="DP40" s="15" t="s">
        <v>438</v>
      </c>
      <c r="DQ40" s="16"/>
      <c r="DR40" s="105"/>
      <c r="DS40" s="15" t="s">
        <v>438</v>
      </c>
      <c r="DT40" s="105"/>
      <c r="DU40" s="15" t="s">
        <v>438</v>
      </c>
      <c r="DV40" s="32" t="s">
        <v>158</v>
      </c>
      <c r="DW40" s="105"/>
      <c r="DX40" s="15" t="s">
        <v>438</v>
      </c>
      <c r="DY40" s="105"/>
      <c r="DZ40" s="16"/>
      <c r="EA40" s="16"/>
      <c r="EB40" s="90"/>
      <c r="EC40" s="16"/>
      <c r="ED40" s="16"/>
      <c r="EE40" s="111"/>
      <c r="EF40" s="15" t="s">
        <v>103</v>
      </c>
      <c r="EG40" s="143"/>
      <c r="EH40" s="15" t="s">
        <v>103</v>
      </c>
      <c r="EI40" s="32" t="s">
        <v>166</v>
      </c>
      <c r="EJ40" s="105"/>
      <c r="EK40" s="15" t="s">
        <v>103</v>
      </c>
      <c r="EL40" s="114"/>
      <c r="EM40" s="15" t="s">
        <v>103</v>
      </c>
      <c r="EN40" s="32" t="s">
        <v>173</v>
      </c>
      <c r="EO40" s="105"/>
      <c r="EP40" s="105"/>
      <c r="EQ40" s="15" t="s">
        <v>103</v>
      </c>
      <c r="ER40" s="16"/>
      <c r="ES40" s="126"/>
      <c r="ET40" s="15" t="s">
        <v>47</v>
      </c>
      <c r="EU40" s="16"/>
      <c r="EV40" s="126"/>
      <c r="EW40" s="15" t="s">
        <v>47</v>
      </c>
      <c r="EX40" s="16"/>
      <c r="EY40" s="105"/>
      <c r="EZ40" s="15" t="s">
        <v>47</v>
      </c>
      <c r="FA40" s="16"/>
      <c r="FB40" s="126"/>
      <c r="FC40" s="15" t="s">
        <v>47</v>
      </c>
      <c r="FD40" s="16"/>
      <c r="FE40" s="16"/>
      <c r="FF40" s="114"/>
      <c r="FG40" s="15" t="s">
        <v>47</v>
      </c>
      <c r="FH40" s="16"/>
      <c r="FI40" s="114"/>
      <c r="FJ40" s="16"/>
      <c r="FK40" s="90"/>
      <c r="FL40" s="27" t="s">
        <v>91</v>
      </c>
      <c r="FM40" s="16"/>
      <c r="FN40" s="105"/>
      <c r="FO40" s="27" t="s">
        <v>91</v>
      </c>
      <c r="FP40" s="111"/>
      <c r="FQ40" s="27" t="s">
        <v>91</v>
      </c>
      <c r="FR40" s="16"/>
      <c r="FS40" s="114"/>
      <c r="FT40" s="27" t="s">
        <v>91</v>
      </c>
      <c r="FU40" s="16"/>
      <c r="FV40" s="111"/>
      <c r="FW40" s="27" t="s">
        <v>91</v>
      </c>
      <c r="FX40" s="114"/>
      <c r="FY40" s="27" t="s">
        <v>91</v>
      </c>
      <c r="FZ40" s="14"/>
      <c r="GA40" s="22"/>
      <c r="GB40" s="27" t="s">
        <v>92</v>
      </c>
      <c r="GC40" s="14"/>
      <c r="GD40" s="105"/>
      <c r="GE40" s="23"/>
      <c r="GF40" s="16"/>
      <c r="GG40" s="16"/>
      <c r="GH40" s="90"/>
      <c r="GI40" s="16"/>
      <c r="GJ40" s="24"/>
      <c r="GK40" s="111"/>
      <c r="GL40" s="16"/>
      <c r="GM40" s="16"/>
      <c r="GN40" s="114"/>
      <c r="GO40" s="22"/>
      <c r="GP40" s="16"/>
      <c r="GQ40" s="16"/>
      <c r="GR40" s="90"/>
      <c r="GS40" s="16"/>
      <c r="GT40" s="24"/>
      <c r="GU40" s="90"/>
      <c r="GW40" s="16"/>
      <c r="GX40" s="140"/>
      <c r="GZ40" s="24"/>
      <c r="HA40" s="90"/>
      <c r="HB40" s="16"/>
      <c r="HC40" s="16"/>
      <c r="HD40" s="90"/>
      <c r="HE40" s="16"/>
      <c r="HF40" s="32" t="s">
        <v>178</v>
      </c>
      <c r="HG40" s="99"/>
      <c r="HH40" s="16"/>
      <c r="HI40" s="16"/>
      <c r="HJ40" s="105"/>
      <c r="HK40" s="16"/>
      <c r="HL40" s="33" t="s">
        <v>33</v>
      </c>
      <c r="HM40" s="105"/>
      <c r="HN40" s="32" t="s">
        <v>164</v>
      </c>
      <c r="HO40" s="16"/>
      <c r="HP40" s="126"/>
    </row>
    <row r="41" spans="1:224" ht="72.75">
      <c r="A41" s="14">
        <f t="shared" si="26"/>
        <v>37</v>
      </c>
      <c r="B41" s="59" t="s">
        <v>5</v>
      </c>
      <c r="C41" s="61">
        <f t="shared" si="19"/>
        <v>15</v>
      </c>
      <c r="D41" s="57" t="s">
        <v>6</v>
      </c>
      <c r="E41" s="58">
        <f t="shared" si="20"/>
        <v>6</v>
      </c>
      <c r="F41" s="59" t="s">
        <v>7</v>
      </c>
      <c r="G41" s="60">
        <f t="shared" si="21"/>
        <v>7</v>
      </c>
      <c r="H41" s="57" t="s">
        <v>8</v>
      </c>
      <c r="I41" s="62">
        <f t="shared" si="22"/>
        <v>7</v>
      </c>
      <c r="J41" s="74" t="s">
        <v>9</v>
      </c>
      <c r="K41" s="75">
        <f t="shared" si="23"/>
        <v>6</v>
      </c>
      <c r="L41" s="63" t="s">
        <v>11</v>
      </c>
      <c r="M41" s="64">
        <f t="shared" si="24"/>
        <v>7</v>
      </c>
      <c r="N41" s="65" t="s">
        <v>12</v>
      </c>
      <c r="O41" s="66">
        <f t="shared" si="18"/>
        <v>1</v>
      </c>
      <c r="P41" s="65" t="s">
        <v>13</v>
      </c>
      <c r="Q41" s="66">
        <f t="shared" si="25"/>
        <v>14</v>
      </c>
      <c r="R41" s="7"/>
      <c r="S41" s="40">
        <f t="shared" si="9"/>
        <v>37</v>
      </c>
      <c r="T41" s="149"/>
      <c r="U41" s="45" t="s">
        <v>116</v>
      </c>
      <c r="V41" s="32" t="s">
        <v>175</v>
      </c>
      <c r="W41" s="105"/>
      <c r="X41" s="15" t="s">
        <v>116</v>
      </c>
      <c r="Y41" s="105"/>
      <c r="Z41" s="15" t="s">
        <v>116</v>
      </c>
      <c r="AA41" s="16"/>
      <c r="AB41" s="114"/>
      <c r="AC41" s="15" t="s">
        <v>116</v>
      </c>
      <c r="AD41" s="16"/>
      <c r="AE41" s="105"/>
      <c r="AF41" s="15" t="s">
        <v>116</v>
      </c>
      <c r="AG41" s="105"/>
      <c r="AH41" s="15" t="s">
        <v>116</v>
      </c>
      <c r="AI41" s="16"/>
      <c r="AJ41" s="105"/>
      <c r="AK41" s="15" t="s">
        <v>116</v>
      </c>
      <c r="AL41" s="105"/>
      <c r="AM41" s="15" t="s">
        <v>116</v>
      </c>
      <c r="AN41" s="16"/>
      <c r="AO41" s="105"/>
      <c r="AP41" s="15" t="s">
        <v>116</v>
      </c>
      <c r="AQ41" s="16"/>
      <c r="AR41" s="105"/>
      <c r="AS41" s="15" t="s">
        <v>116</v>
      </c>
      <c r="AT41" s="143"/>
      <c r="AU41" s="30" t="s">
        <v>272</v>
      </c>
      <c r="AV41" s="32" t="s">
        <v>333</v>
      </c>
      <c r="AW41" s="105"/>
      <c r="AX41" s="30" t="s">
        <v>272</v>
      </c>
      <c r="AY41" s="105"/>
      <c r="AZ41" s="30" t="s">
        <v>272</v>
      </c>
      <c r="BA41" s="32" t="s">
        <v>151</v>
      </c>
      <c r="BB41" s="105"/>
      <c r="BC41" s="30" t="s">
        <v>272</v>
      </c>
      <c r="BD41" s="16"/>
      <c r="BE41" s="105"/>
      <c r="BF41" s="30" t="s">
        <v>272</v>
      </c>
      <c r="BH41" s="30" t="s">
        <v>272</v>
      </c>
      <c r="BI41" s="16"/>
      <c r="BJ41" s="105"/>
      <c r="BK41" s="30" t="s">
        <v>273</v>
      </c>
      <c r="BL41" s="105"/>
      <c r="BM41" s="39" t="s">
        <v>340</v>
      </c>
      <c r="BN41" s="32" t="s">
        <v>171</v>
      </c>
      <c r="BO41" s="105"/>
      <c r="BP41" s="39" t="s">
        <v>340</v>
      </c>
      <c r="BQ41" s="16"/>
      <c r="BR41" s="105"/>
      <c r="BS41" s="39" t="s">
        <v>341</v>
      </c>
      <c r="BU41" s="39" t="s">
        <v>341</v>
      </c>
      <c r="BV41" s="16"/>
      <c r="BW41" s="105"/>
      <c r="BX41" s="39" t="s">
        <v>341</v>
      </c>
      <c r="BY41" s="108"/>
      <c r="BZ41" s="39" t="s">
        <v>341</v>
      </c>
      <c r="CA41" s="16"/>
      <c r="CB41" s="90"/>
      <c r="CC41" s="16"/>
      <c r="CD41" s="32" t="s">
        <v>148</v>
      </c>
      <c r="CE41" s="105"/>
      <c r="CF41" s="16"/>
      <c r="CG41" s="105"/>
      <c r="CH41" s="16"/>
      <c r="CI41" s="16"/>
      <c r="CJ41" s="140"/>
      <c r="CK41" s="32" t="s">
        <v>36</v>
      </c>
      <c r="CL41" s="108"/>
      <c r="CM41" s="32" t="s">
        <v>152</v>
      </c>
      <c r="CN41" s="16"/>
      <c r="CO41" s="105"/>
      <c r="CP41" s="16"/>
      <c r="CQ41" s="16"/>
      <c r="CR41" s="105"/>
      <c r="CS41" s="17"/>
      <c r="CT41" s="146"/>
      <c r="CU41" s="16"/>
      <c r="CV41" s="16"/>
      <c r="CW41" s="90"/>
      <c r="CX41" s="34" t="s">
        <v>426</v>
      </c>
      <c r="CY41" s="108"/>
      <c r="CZ41" s="34" t="s">
        <v>426</v>
      </c>
      <c r="DA41" s="16"/>
      <c r="DB41" s="114"/>
      <c r="DC41" s="34" t="s">
        <v>426</v>
      </c>
      <c r="DD41" s="16"/>
      <c r="DE41" s="105"/>
      <c r="DF41" s="34" t="s">
        <v>426</v>
      </c>
      <c r="DG41" s="105"/>
      <c r="DH41" s="34" t="s">
        <v>427</v>
      </c>
      <c r="DI41" s="16"/>
      <c r="DJ41" s="90"/>
      <c r="DK41" s="34" t="s">
        <v>427</v>
      </c>
      <c r="DL41" s="105"/>
      <c r="DM41" s="16"/>
      <c r="DN41" s="16"/>
      <c r="DO41" s="105"/>
      <c r="DP41" s="16"/>
      <c r="DQ41" s="16"/>
      <c r="DR41" s="105"/>
      <c r="DS41" s="16"/>
      <c r="DT41" s="105"/>
      <c r="DU41" s="27" t="s">
        <v>714</v>
      </c>
      <c r="DV41" s="32" t="s">
        <v>159</v>
      </c>
      <c r="DW41" s="105"/>
      <c r="DX41" s="27" t="s">
        <v>714</v>
      </c>
      <c r="DY41" s="105"/>
      <c r="DZ41" s="27" t="s">
        <v>714</v>
      </c>
      <c r="EA41" s="16"/>
      <c r="EB41" s="90"/>
      <c r="EC41" s="16"/>
      <c r="ED41" s="16"/>
      <c r="EE41" s="111"/>
      <c r="EF41" s="16"/>
      <c r="EG41" s="143"/>
      <c r="EH41" s="27" t="s">
        <v>714</v>
      </c>
      <c r="EI41" s="32" t="s">
        <v>167</v>
      </c>
      <c r="EJ41" s="105"/>
      <c r="EK41" s="27" t="s">
        <v>714</v>
      </c>
      <c r="EL41" s="114"/>
      <c r="EM41" s="27" t="s">
        <v>714</v>
      </c>
      <c r="EN41" s="32" t="s">
        <v>173</v>
      </c>
      <c r="EO41" s="105"/>
      <c r="EP41" s="105"/>
      <c r="EQ41" s="16"/>
      <c r="ER41" s="16"/>
      <c r="ES41" s="126"/>
      <c r="ET41" s="16"/>
      <c r="EU41" s="16"/>
      <c r="EV41" s="126"/>
      <c r="EW41" s="27" t="s">
        <v>715</v>
      </c>
      <c r="EX41" s="16"/>
      <c r="EY41" s="105"/>
      <c r="EZ41" s="16"/>
      <c r="FA41" s="32" t="s">
        <v>178</v>
      </c>
      <c r="FB41" s="126"/>
      <c r="FC41" s="16"/>
      <c r="FD41" s="16"/>
      <c r="FE41" s="16"/>
      <c r="FF41" s="114"/>
      <c r="FG41" s="16"/>
      <c r="FH41" s="16"/>
      <c r="FI41" s="114"/>
      <c r="FJ41" s="16"/>
      <c r="FK41" s="90"/>
      <c r="FL41" s="16"/>
      <c r="FM41" s="16"/>
      <c r="FN41" s="105"/>
      <c r="FO41" s="32" t="s">
        <v>157</v>
      </c>
      <c r="FP41" s="111"/>
      <c r="FQ41" s="16"/>
      <c r="FR41" s="16"/>
      <c r="FS41" s="114"/>
      <c r="FT41" s="67" t="s">
        <v>452</v>
      </c>
      <c r="FU41" s="16"/>
      <c r="FV41" s="111"/>
      <c r="FW41" s="67" t="s">
        <v>452</v>
      </c>
      <c r="FX41" s="114"/>
      <c r="FY41" s="67" t="s">
        <v>452</v>
      </c>
      <c r="FZ41" s="14"/>
      <c r="GA41" s="22"/>
      <c r="GB41" s="67" t="s">
        <v>452</v>
      </c>
      <c r="GC41" s="14"/>
      <c r="GD41" s="105"/>
      <c r="GE41" s="23"/>
      <c r="GF41" s="67" t="s">
        <v>452</v>
      </c>
      <c r="GG41" s="16"/>
      <c r="GH41" s="90"/>
      <c r="GI41" s="15" t="s">
        <v>102</v>
      </c>
      <c r="GJ41" s="24"/>
      <c r="GK41" s="111"/>
      <c r="GL41" s="15" t="s">
        <v>102</v>
      </c>
      <c r="GM41" s="16"/>
      <c r="GN41" s="114"/>
      <c r="GO41" s="22"/>
      <c r="GP41" s="32" t="s">
        <v>335</v>
      </c>
      <c r="GQ41" s="16"/>
      <c r="GR41" s="90"/>
      <c r="GS41" s="15" t="s">
        <v>102</v>
      </c>
      <c r="GT41" s="24"/>
      <c r="GU41" s="90"/>
      <c r="GV41" s="15" t="s">
        <v>102</v>
      </c>
      <c r="GW41" s="16"/>
      <c r="GX41" s="140"/>
      <c r="GY41" s="15" t="s">
        <v>102</v>
      </c>
      <c r="GZ41" s="24"/>
      <c r="HA41" s="90"/>
      <c r="HB41" s="16"/>
      <c r="HC41" s="16"/>
      <c r="HD41" s="90"/>
      <c r="HE41" s="78" t="s">
        <v>520</v>
      </c>
      <c r="HF41" s="32" t="s">
        <v>524</v>
      </c>
      <c r="HG41" s="99"/>
      <c r="HH41" s="16"/>
      <c r="HI41" s="16"/>
      <c r="HJ41" s="105"/>
      <c r="HK41" s="16"/>
      <c r="HL41" s="33" t="s">
        <v>33</v>
      </c>
      <c r="HM41" s="105"/>
      <c r="HN41" s="16"/>
      <c r="HO41" s="32" t="s">
        <v>162</v>
      </c>
      <c r="HP41" s="126"/>
    </row>
    <row r="42" spans="1:224" ht="72.75">
      <c r="A42" s="14">
        <f t="shared" si="26"/>
        <v>38</v>
      </c>
      <c r="B42" s="59" t="s">
        <v>5</v>
      </c>
      <c r="C42" s="61">
        <f t="shared" si="19"/>
        <v>15</v>
      </c>
      <c r="D42" s="57" t="s">
        <v>6</v>
      </c>
      <c r="E42" s="58">
        <f t="shared" si="20"/>
        <v>6</v>
      </c>
      <c r="F42" s="59" t="s">
        <v>7</v>
      </c>
      <c r="G42" s="60">
        <f t="shared" si="21"/>
        <v>7</v>
      </c>
      <c r="H42" s="57" t="s">
        <v>8</v>
      </c>
      <c r="I42" s="62">
        <f t="shared" si="22"/>
        <v>7</v>
      </c>
      <c r="J42" s="74" t="s">
        <v>9</v>
      </c>
      <c r="K42" s="75">
        <f t="shared" si="23"/>
        <v>6</v>
      </c>
      <c r="L42" s="63" t="s">
        <v>11</v>
      </c>
      <c r="M42" s="64">
        <f t="shared" si="24"/>
        <v>7</v>
      </c>
      <c r="N42" s="65" t="s">
        <v>12</v>
      </c>
      <c r="O42" s="66">
        <f t="shared" si="18"/>
        <v>1</v>
      </c>
      <c r="P42" s="65" t="s">
        <v>13</v>
      </c>
      <c r="Q42" s="66">
        <f t="shared" si="25"/>
        <v>14</v>
      </c>
      <c r="R42" s="7"/>
      <c r="S42" s="40">
        <f t="shared" si="9"/>
        <v>38</v>
      </c>
      <c r="T42" s="149"/>
      <c r="U42" s="41"/>
      <c r="V42" s="32" t="s">
        <v>175</v>
      </c>
      <c r="W42" s="105"/>
      <c r="X42" s="16"/>
      <c r="Y42" s="105"/>
      <c r="Z42" s="16"/>
      <c r="AA42" s="16"/>
      <c r="AB42" s="114"/>
      <c r="AC42" s="16"/>
      <c r="AD42" s="16"/>
      <c r="AE42" s="105"/>
      <c r="AF42" s="16"/>
      <c r="AG42" s="105"/>
      <c r="AH42" s="16"/>
      <c r="AI42" s="16"/>
      <c r="AJ42" s="105"/>
      <c r="AK42" s="16"/>
      <c r="AL42" s="105"/>
      <c r="AM42" s="32" t="s">
        <v>152</v>
      </c>
      <c r="AN42" s="16"/>
      <c r="AO42" s="105"/>
      <c r="AQ42" s="16"/>
      <c r="AR42" s="105"/>
      <c r="AT42" s="143"/>
      <c r="AU42" s="15" t="s">
        <v>116</v>
      </c>
      <c r="AV42" s="32" t="s">
        <v>333</v>
      </c>
      <c r="AW42" s="105"/>
      <c r="AX42" s="15" t="s">
        <v>116</v>
      </c>
      <c r="AY42" s="105"/>
      <c r="AZ42" s="15" t="s">
        <v>116</v>
      </c>
      <c r="BA42" s="32" t="s">
        <v>151</v>
      </c>
      <c r="BB42" s="105"/>
      <c r="BC42" s="15" t="s">
        <v>116</v>
      </c>
      <c r="BD42" s="16"/>
      <c r="BE42" s="105"/>
      <c r="BF42" s="15" t="s">
        <v>116</v>
      </c>
      <c r="BH42" s="15" t="s">
        <v>116</v>
      </c>
      <c r="BI42" s="16"/>
      <c r="BJ42" s="105"/>
      <c r="BK42" s="15" t="s">
        <v>116</v>
      </c>
      <c r="BL42" s="105"/>
      <c r="BM42" s="15" t="s">
        <v>116</v>
      </c>
      <c r="BN42" s="32" t="s">
        <v>171</v>
      </c>
      <c r="BO42" s="105"/>
      <c r="BP42" s="15" t="s">
        <v>116</v>
      </c>
      <c r="BQ42" s="16"/>
      <c r="BR42" s="105"/>
      <c r="BS42" s="15" t="s">
        <v>116</v>
      </c>
      <c r="BU42" s="15" t="s">
        <v>125</v>
      </c>
      <c r="BV42" s="16"/>
      <c r="BW42" s="105"/>
      <c r="BX42" s="15" t="s">
        <v>125</v>
      </c>
      <c r="BY42" s="108"/>
      <c r="BZ42" s="15" t="s">
        <v>125</v>
      </c>
      <c r="CA42" s="16"/>
      <c r="CB42" s="90"/>
      <c r="CC42" s="15" t="s">
        <v>125</v>
      </c>
      <c r="CD42" s="16"/>
      <c r="CE42" s="105"/>
      <c r="CF42" s="15" t="s">
        <v>125</v>
      </c>
      <c r="CG42" s="105"/>
      <c r="CI42" s="16"/>
      <c r="CJ42" s="140"/>
      <c r="CK42" s="32" t="s">
        <v>36</v>
      </c>
      <c r="CL42" s="108"/>
      <c r="CM42" s="27" t="s">
        <v>714</v>
      </c>
      <c r="CN42" s="16"/>
      <c r="CO42" s="105"/>
      <c r="CP42" s="16"/>
      <c r="CQ42" s="32" t="s">
        <v>148</v>
      </c>
      <c r="CR42" s="105"/>
      <c r="CS42" s="17"/>
      <c r="CT42" s="146"/>
      <c r="CU42" s="27" t="s">
        <v>714</v>
      </c>
      <c r="CV42" s="16"/>
      <c r="CW42" s="90"/>
      <c r="CX42" s="27" t="s">
        <v>714</v>
      </c>
      <c r="CY42" s="108"/>
      <c r="CZ42" s="27" t="s">
        <v>714</v>
      </c>
      <c r="DA42" s="16"/>
      <c r="DB42" s="114"/>
      <c r="DC42" s="16"/>
      <c r="DD42" s="16"/>
      <c r="DE42" s="105"/>
      <c r="DF42" s="16"/>
      <c r="DG42" s="105"/>
      <c r="DH42" s="27" t="s">
        <v>714</v>
      </c>
      <c r="DI42" s="16"/>
      <c r="DJ42" s="90"/>
      <c r="DK42" s="27" t="s">
        <v>714</v>
      </c>
      <c r="DL42" s="105"/>
      <c r="DM42" s="27" t="s">
        <v>715</v>
      </c>
      <c r="DN42" s="16"/>
      <c r="DO42" s="105"/>
      <c r="DP42" s="30" t="s">
        <v>270</v>
      </c>
      <c r="DQ42" s="16"/>
      <c r="DR42" s="105"/>
      <c r="DS42" s="30" t="s">
        <v>270</v>
      </c>
      <c r="DT42" s="105"/>
      <c r="DU42" s="30" t="s">
        <v>270</v>
      </c>
      <c r="DV42" s="32" t="s">
        <v>159</v>
      </c>
      <c r="DW42" s="105"/>
      <c r="DX42" s="32" t="s">
        <v>156</v>
      </c>
      <c r="DY42" s="105"/>
      <c r="DZ42" s="30" t="s">
        <v>270</v>
      </c>
      <c r="EA42" s="16"/>
      <c r="EB42" s="90"/>
      <c r="EC42" s="30" t="s">
        <v>270</v>
      </c>
      <c r="ED42" s="16"/>
      <c r="EE42" s="111"/>
      <c r="EF42" s="30" t="s">
        <v>270</v>
      </c>
      <c r="EG42" s="143"/>
      <c r="EH42" s="30" t="s">
        <v>271</v>
      </c>
      <c r="EI42" s="32" t="s">
        <v>167</v>
      </c>
      <c r="EJ42" s="105"/>
      <c r="EK42" s="34" t="s">
        <v>434</v>
      </c>
      <c r="EL42" s="114"/>
      <c r="EM42" s="34" t="s">
        <v>434</v>
      </c>
      <c r="EN42" s="32" t="s">
        <v>172</v>
      </c>
      <c r="EO42" s="105"/>
      <c r="EP42" s="105"/>
      <c r="EQ42" s="34" t="s">
        <v>434</v>
      </c>
      <c r="ER42" s="16"/>
      <c r="ES42" s="126"/>
      <c r="ET42" s="34" t="s">
        <v>434</v>
      </c>
      <c r="EU42" s="16"/>
      <c r="EV42" s="126"/>
      <c r="EW42" s="34" t="s">
        <v>435</v>
      </c>
      <c r="EX42" s="16"/>
      <c r="EY42" s="105"/>
      <c r="EZ42" s="16"/>
      <c r="FA42" s="32" t="s">
        <v>178</v>
      </c>
      <c r="FB42" s="126"/>
      <c r="FC42" s="34" t="s">
        <v>435</v>
      </c>
      <c r="FD42" s="16"/>
      <c r="FE42" s="16"/>
      <c r="FF42" s="114"/>
      <c r="FG42" s="67" t="s">
        <v>452</v>
      </c>
      <c r="FH42" s="16"/>
      <c r="FI42" s="114"/>
      <c r="FJ42" s="67" t="s">
        <v>452</v>
      </c>
      <c r="FK42" s="90"/>
      <c r="FL42" s="67" t="s">
        <v>452</v>
      </c>
      <c r="FM42" s="16"/>
      <c r="FN42" s="105"/>
      <c r="FO42" s="67" t="s">
        <v>452</v>
      </c>
      <c r="FP42" s="111"/>
      <c r="FQ42" s="67" t="s">
        <v>452</v>
      </c>
      <c r="FR42" s="16"/>
      <c r="FS42" s="114"/>
      <c r="FT42" s="16"/>
      <c r="FU42" s="16"/>
      <c r="FV42" s="111"/>
      <c r="FW42" s="39" t="s">
        <v>734</v>
      </c>
      <c r="FX42" s="114"/>
      <c r="FY42" s="39" t="s">
        <v>734</v>
      </c>
      <c r="FZ42" s="14"/>
      <c r="GA42" s="22"/>
      <c r="GB42" s="39" t="s">
        <v>733</v>
      </c>
      <c r="GC42" s="14"/>
      <c r="GD42" s="105"/>
      <c r="GE42" s="23"/>
      <c r="GF42" s="39" t="s">
        <v>733</v>
      </c>
      <c r="GG42" s="16"/>
      <c r="GH42" s="90"/>
      <c r="GI42" s="39" t="s">
        <v>733</v>
      </c>
      <c r="GJ42" s="24"/>
      <c r="GK42" s="111"/>
      <c r="GL42" s="39" t="s">
        <v>733</v>
      </c>
      <c r="GM42" s="16"/>
      <c r="GN42" s="114"/>
      <c r="GO42" s="22"/>
      <c r="GP42" s="32" t="s">
        <v>335</v>
      </c>
      <c r="GQ42" s="16"/>
      <c r="GR42" s="90"/>
      <c r="GS42" s="16"/>
      <c r="GT42" s="24"/>
      <c r="GU42" s="90"/>
      <c r="GV42" s="78" t="s">
        <v>520</v>
      </c>
      <c r="GW42" s="16"/>
      <c r="GX42" s="140"/>
      <c r="GY42" s="16"/>
      <c r="GZ42" s="24"/>
      <c r="HA42" s="90"/>
      <c r="HB42" s="16"/>
      <c r="HC42" s="16"/>
      <c r="HD42" s="90"/>
      <c r="HE42" s="16"/>
      <c r="HF42" s="32" t="s">
        <v>524</v>
      </c>
      <c r="HG42" s="99"/>
      <c r="HH42" s="16"/>
      <c r="HI42" s="16"/>
      <c r="HJ42" s="105"/>
      <c r="HK42" s="16"/>
      <c r="HL42" s="33" t="s">
        <v>33</v>
      </c>
      <c r="HM42" s="105"/>
      <c r="HN42" s="16"/>
      <c r="HO42" s="32" t="s">
        <v>162</v>
      </c>
      <c r="HP42" s="126"/>
    </row>
    <row r="43" spans="1:224" ht="72.75" customHeight="1">
      <c r="A43" s="14">
        <f t="shared" si="26"/>
        <v>39</v>
      </c>
      <c r="B43" s="59" t="s">
        <v>5</v>
      </c>
      <c r="C43" s="61">
        <f t="shared" si="19"/>
        <v>13</v>
      </c>
      <c r="D43" s="57" t="s">
        <v>6</v>
      </c>
      <c r="E43" s="58">
        <f t="shared" si="20"/>
        <v>6</v>
      </c>
      <c r="F43" s="59" t="s">
        <v>7</v>
      </c>
      <c r="G43" s="60">
        <f t="shared" si="21"/>
        <v>7</v>
      </c>
      <c r="H43" s="57" t="s">
        <v>8</v>
      </c>
      <c r="I43" s="62">
        <f t="shared" si="22"/>
        <v>7</v>
      </c>
      <c r="J43" s="74" t="s">
        <v>9</v>
      </c>
      <c r="K43" s="75">
        <f t="shared" si="23"/>
        <v>6</v>
      </c>
      <c r="L43" s="63" t="s">
        <v>11</v>
      </c>
      <c r="M43" s="64">
        <f t="shared" si="24"/>
        <v>7</v>
      </c>
      <c r="N43" s="65" t="s">
        <v>12</v>
      </c>
      <c r="O43" s="66">
        <f t="shared" si="18"/>
        <v>1</v>
      </c>
      <c r="P43" s="65" t="s">
        <v>13</v>
      </c>
      <c r="Q43" s="66">
        <f t="shared" si="25"/>
        <v>14</v>
      </c>
      <c r="R43" s="7"/>
      <c r="S43" s="40">
        <f t="shared" si="9"/>
        <v>39</v>
      </c>
      <c r="T43" s="149"/>
      <c r="U43" s="67" t="s">
        <v>452</v>
      </c>
      <c r="V43" s="16"/>
      <c r="W43" s="105"/>
      <c r="X43" s="67" t="s">
        <v>452</v>
      </c>
      <c r="Y43" s="105"/>
      <c r="Z43" s="67" t="s">
        <v>452</v>
      </c>
      <c r="AA43" s="16"/>
      <c r="AB43" s="114"/>
      <c r="AC43" s="67" t="s">
        <v>452</v>
      </c>
      <c r="AD43" s="16"/>
      <c r="AE43" s="105"/>
      <c r="AF43" s="67" t="s">
        <v>452</v>
      </c>
      <c r="AG43" s="105"/>
      <c r="AH43" s="27" t="s">
        <v>714</v>
      </c>
      <c r="AI43" s="16"/>
      <c r="AJ43" s="105"/>
      <c r="AK43" s="27" t="s">
        <v>714</v>
      </c>
      <c r="AL43" s="105"/>
      <c r="AM43" s="27" t="s">
        <v>714</v>
      </c>
      <c r="AN43" s="32" t="s">
        <v>151</v>
      </c>
      <c r="AO43" s="105"/>
      <c r="AQ43" s="16"/>
      <c r="AR43" s="105"/>
      <c r="AS43" s="30" t="s">
        <v>270</v>
      </c>
      <c r="AT43" s="143"/>
      <c r="AU43" s="27" t="s">
        <v>714</v>
      </c>
      <c r="AV43" s="32" t="s">
        <v>175</v>
      </c>
      <c r="AW43" s="105"/>
      <c r="AX43" s="27" t="s">
        <v>714</v>
      </c>
      <c r="AY43" s="105"/>
      <c r="AZ43" s="27" t="s">
        <v>714</v>
      </c>
      <c r="BA43" s="32" t="s">
        <v>171</v>
      </c>
      <c r="BB43" s="105"/>
      <c r="BC43" s="30" t="s">
        <v>270</v>
      </c>
      <c r="BD43" s="32" t="s">
        <v>148</v>
      </c>
      <c r="BE43" s="105"/>
      <c r="BF43" s="30" t="s">
        <v>270</v>
      </c>
      <c r="BH43" s="27" t="s">
        <v>715</v>
      </c>
      <c r="BI43" s="32" t="s">
        <v>333</v>
      </c>
      <c r="BJ43" s="105"/>
      <c r="BK43" s="30" t="s">
        <v>270</v>
      </c>
      <c r="BL43" s="105"/>
      <c r="BM43" s="30" t="s">
        <v>270</v>
      </c>
      <c r="BN43" s="32" t="s">
        <v>173</v>
      </c>
      <c r="BO43" s="105"/>
      <c r="BP43" s="30" t="s">
        <v>270</v>
      </c>
      <c r="BQ43" s="16"/>
      <c r="BR43" s="105"/>
      <c r="BS43" s="30" t="s">
        <v>271</v>
      </c>
      <c r="BU43" s="39" t="s">
        <v>348</v>
      </c>
      <c r="BV43" s="16"/>
      <c r="BW43" s="105"/>
      <c r="BX43" s="39" t="s">
        <v>348</v>
      </c>
      <c r="BY43" s="108"/>
      <c r="BZ43" s="32" t="s">
        <v>152</v>
      </c>
      <c r="CA43" s="16"/>
      <c r="CB43" s="90"/>
      <c r="CC43" s="39" t="s">
        <v>349</v>
      </c>
      <c r="CD43" s="16"/>
      <c r="CE43" s="105"/>
      <c r="CF43" s="39" t="s">
        <v>349</v>
      </c>
      <c r="CG43" s="105"/>
      <c r="CH43" s="39" t="s">
        <v>349</v>
      </c>
      <c r="CI43" s="16"/>
      <c r="CJ43" s="140"/>
      <c r="CK43" s="39" t="s">
        <v>349</v>
      </c>
      <c r="CL43" s="108"/>
      <c r="CM43" s="34" t="s">
        <v>434</v>
      </c>
      <c r="CN43" s="16"/>
      <c r="CO43" s="105"/>
      <c r="CP43" s="34" t="s">
        <v>434</v>
      </c>
      <c r="CQ43" s="16"/>
      <c r="CR43" s="105"/>
      <c r="CS43" s="17"/>
      <c r="CT43" s="146"/>
      <c r="CU43" s="34" t="s">
        <v>434</v>
      </c>
      <c r="CV43" s="16"/>
      <c r="CW43" s="90"/>
      <c r="CX43" s="32" t="s">
        <v>34</v>
      </c>
      <c r="CY43" s="108"/>
      <c r="CZ43" s="34" t="s">
        <v>434</v>
      </c>
      <c r="DA43" s="16"/>
      <c r="DB43" s="114"/>
      <c r="DC43" s="34" t="s">
        <v>435</v>
      </c>
      <c r="DD43" s="16"/>
      <c r="DE43" s="105"/>
      <c r="DF43" s="34" t="s">
        <v>435</v>
      </c>
      <c r="DG43" s="105"/>
      <c r="DH43" s="16"/>
      <c r="DI43" s="16"/>
      <c r="DJ43" s="90"/>
      <c r="DK43" s="78" t="s">
        <v>519</v>
      </c>
      <c r="DL43" s="105"/>
      <c r="DM43" s="16"/>
      <c r="DN43" s="32" t="s">
        <v>344</v>
      </c>
      <c r="DO43" s="105"/>
      <c r="DP43" s="16"/>
      <c r="DQ43" s="32" t="s">
        <v>524</v>
      </c>
      <c r="DR43" s="105"/>
      <c r="DS43" s="16"/>
      <c r="DT43" s="105"/>
      <c r="DU43" s="16"/>
      <c r="DV43" s="32" t="s">
        <v>166</v>
      </c>
      <c r="DW43" s="105"/>
      <c r="DX43" s="32" t="s">
        <v>156</v>
      </c>
      <c r="DY43" s="105"/>
      <c r="DZ43" s="16"/>
      <c r="EA43" s="16"/>
      <c r="EB43" s="90"/>
      <c r="EC43" s="16"/>
      <c r="ED43" s="16"/>
      <c r="EE43" s="111"/>
      <c r="EF43" s="16"/>
      <c r="EG43" s="143"/>
      <c r="EH43" s="16"/>
      <c r="EI43" s="32" t="s">
        <v>159</v>
      </c>
      <c r="EJ43" s="105"/>
      <c r="EK43" s="16"/>
      <c r="EL43" s="114"/>
      <c r="EM43" s="16"/>
      <c r="EN43" s="16"/>
      <c r="EO43" s="105"/>
      <c r="EP43" s="105"/>
      <c r="EQ43" s="15" t="s">
        <v>71</v>
      </c>
      <c r="ER43" s="16"/>
      <c r="ES43" s="126"/>
      <c r="EU43" s="16"/>
      <c r="EV43" s="126"/>
      <c r="EW43" s="15" t="s">
        <v>71</v>
      </c>
      <c r="EX43" s="16"/>
      <c r="EY43" s="105"/>
      <c r="EZ43" s="32" t="s">
        <v>176</v>
      </c>
      <c r="FA43" s="16"/>
      <c r="FB43" s="126"/>
      <c r="FD43" s="16"/>
      <c r="FE43" s="16"/>
      <c r="FF43" s="114"/>
      <c r="FG43" s="15" t="s">
        <v>71</v>
      </c>
      <c r="FH43" s="16"/>
      <c r="FI43" s="114"/>
      <c r="FK43" s="90"/>
      <c r="FL43" s="15" t="s">
        <v>72</v>
      </c>
      <c r="FM43" s="16"/>
      <c r="FN43" s="105"/>
      <c r="FP43" s="111"/>
      <c r="FQ43" s="15" t="s">
        <v>530</v>
      </c>
      <c r="FR43" s="16"/>
      <c r="FS43" s="114"/>
      <c r="FT43" s="15" t="s">
        <v>530</v>
      </c>
      <c r="FU43" s="16"/>
      <c r="FV43" s="111"/>
      <c r="FW43" s="15" t="s">
        <v>530</v>
      </c>
      <c r="FX43" s="114"/>
      <c r="FY43" s="15" t="s">
        <v>530</v>
      </c>
      <c r="FZ43" s="14"/>
      <c r="GA43" s="22"/>
      <c r="GB43" s="15" t="s">
        <v>530</v>
      </c>
      <c r="GC43" s="14"/>
      <c r="GD43" s="105"/>
      <c r="GE43" s="23"/>
      <c r="GF43" s="15" t="s">
        <v>72</v>
      </c>
      <c r="GG43" s="16"/>
      <c r="GH43" s="90"/>
      <c r="GI43" s="16"/>
      <c r="GJ43" s="24"/>
      <c r="GK43" s="111"/>
      <c r="GL43" s="16"/>
      <c r="GM43" s="16"/>
      <c r="GN43" s="114"/>
      <c r="GO43" s="22"/>
      <c r="GP43" s="15" t="s">
        <v>72</v>
      </c>
      <c r="GQ43" s="16"/>
      <c r="GR43" s="90"/>
      <c r="GS43" s="16"/>
      <c r="GT43" s="24"/>
      <c r="GU43" s="90"/>
      <c r="GV43" s="15" t="s">
        <v>71</v>
      </c>
      <c r="GW43" s="16"/>
      <c r="GX43" s="140"/>
      <c r="GY43" s="16"/>
      <c r="GZ43" s="24"/>
      <c r="HA43" s="90"/>
      <c r="HC43" s="16"/>
      <c r="HD43" s="90"/>
      <c r="HE43" s="15" t="s">
        <v>72</v>
      </c>
      <c r="HG43" s="99"/>
      <c r="HH43" s="16"/>
      <c r="HI43" s="16"/>
      <c r="HJ43" s="105"/>
      <c r="HK43" s="16"/>
      <c r="HL43" s="33" t="s">
        <v>33</v>
      </c>
      <c r="HM43" s="105"/>
      <c r="HN43" s="16"/>
      <c r="HO43" s="32" t="s">
        <v>162</v>
      </c>
      <c r="HP43" s="126"/>
    </row>
    <row r="44" spans="1:224" ht="72.75" customHeight="1">
      <c r="A44" s="14">
        <f t="shared" si="26"/>
        <v>40</v>
      </c>
      <c r="B44" s="59" t="s">
        <v>5</v>
      </c>
      <c r="C44" s="61">
        <f t="shared" si="19"/>
        <v>15</v>
      </c>
      <c r="D44" s="57" t="s">
        <v>6</v>
      </c>
      <c r="E44" s="58">
        <f t="shared" si="20"/>
        <v>6</v>
      </c>
      <c r="F44" s="59" t="s">
        <v>7</v>
      </c>
      <c r="G44" s="60">
        <f t="shared" si="21"/>
        <v>7</v>
      </c>
      <c r="H44" s="57" t="s">
        <v>8</v>
      </c>
      <c r="I44" s="62">
        <f t="shared" si="22"/>
        <v>7</v>
      </c>
      <c r="J44" s="74" t="s">
        <v>9</v>
      </c>
      <c r="K44" s="75">
        <f t="shared" si="23"/>
        <v>6</v>
      </c>
      <c r="L44" s="63" t="s">
        <v>11</v>
      </c>
      <c r="M44" s="64">
        <f t="shared" si="24"/>
        <v>7</v>
      </c>
      <c r="N44" s="65" t="s">
        <v>12</v>
      </c>
      <c r="O44" s="66">
        <f t="shared" si="18"/>
        <v>1</v>
      </c>
      <c r="P44" s="65" t="s">
        <v>13</v>
      </c>
      <c r="Q44" s="66">
        <f t="shared" si="25"/>
        <v>14</v>
      </c>
      <c r="R44" s="7"/>
      <c r="S44" s="40">
        <f t="shared" si="9"/>
        <v>40</v>
      </c>
      <c r="T44" s="149"/>
      <c r="U44" s="39" t="s">
        <v>348</v>
      </c>
      <c r="V44" s="16"/>
      <c r="W44" s="105"/>
      <c r="X44" s="39" t="s">
        <v>348</v>
      </c>
      <c r="Y44" s="105"/>
      <c r="Z44" s="39" t="s">
        <v>349</v>
      </c>
      <c r="AA44" s="16"/>
      <c r="AB44" s="114"/>
      <c r="AC44" s="39" t="s">
        <v>349</v>
      </c>
      <c r="AD44" s="16"/>
      <c r="AE44" s="105"/>
      <c r="AF44" s="39" t="s">
        <v>349</v>
      </c>
      <c r="AG44" s="105"/>
      <c r="AH44" s="39" t="s">
        <v>349</v>
      </c>
      <c r="AI44" s="16"/>
      <c r="AJ44" s="105"/>
      <c r="AK44" s="16"/>
      <c r="AL44" s="105"/>
      <c r="AM44" s="34" t="s">
        <v>434</v>
      </c>
      <c r="AN44" s="32" t="s">
        <v>151</v>
      </c>
      <c r="AO44" s="105"/>
      <c r="AP44" s="34" t="s">
        <v>434</v>
      </c>
      <c r="AQ44" s="32" t="s">
        <v>148</v>
      </c>
      <c r="AR44" s="105"/>
      <c r="AS44" s="34" t="s">
        <v>434</v>
      </c>
      <c r="AT44" s="143"/>
      <c r="AU44" s="34" t="s">
        <v>434</v>
      </c>
      <c r="AV44" s="32" t="s">
        <v>175</v>
      </c>
      <c r="AW44" s="105"/>
      <c r="AX44" s="34" t="s">
        <v>435</v>
      </c>
      <c r="AY44" s="105"/>
      <c r="AZ44" s="34" t="s">
        <v>435</v>
      </c>
      <c r="BA44" s="32" t="s">
        <v>171</v>
      </c>
      <c r="BB44" s="105"/>
      <c r="BC44" s="16"/>
      <c r="BD44" s="16"/>
      <c r="BE44" s="105"/>
      <c r="BF44" s="16"/>
      <c r="BI44" s="32" t="s">
        <v>333</v>
      </c>
      <c r="BJ44" s="105"/>
      <c r="BK44" s="27" t="s">
        <v>714</v>
      </c>
      <c r="BL44" s="105"/>
      <c r="BM44" s="27" t="s">
        <v>714</v>
      </c>
      <c r="BN44" s="32" t="s">
        <v>173</v>
      </c>
      <c r="BO44" s="105"/>
      <c r="BP44" s="16"/>
      <c r="BQ44" s="16"/>
      <c r="BR44" s="105"/>
      <c r="BS44" s="16"/>
      <c r="BU44" s="27" t="s">
        <v>714</v>
      </c>
      <c r="BV44" s="16"/>
      <c r="BW44" s="105"/>
      <c r="BX44" s="27" t="s">
        <v>714</v>
      </c>
      <c r="BY44" s="108"/>
      <c r="BZ44" s="27" t="s">
        <v>714</v>
      </c>
      <c r="CA44" s="16"/>
      <c r="CB44" s="90"/>
      <c r="CC44" s="16"/>
      <c r="CD44" s="16"/>
      <c r="CE44" s="105"/>
      <c r="CF44" s="16"/>
      <c r="CG44" s="105"/>
      <c r="CH44" s="27" t="s">
        <v>714</v>
      </c>
      <c r="CI44" s="16"/>
      <c r="CJ44" s="140"/>
      <c r="CK44" s="27" t="s">
        <v>715</v>
      </c>
      <c r="CL44" s="108"/>
      <c r="CM44" s="32" t="s">
        <v>154</v>
      </c>
      <c r="CO44" s="105"/>
      <c r="CP44" s="30" t="s">
        <v>270</v>
      </c>
      <c r="CQ44" s="16"/>
      <c r="CR44" s="105"/>
      <c r="CS44" s="17"/>
      <c r="CT44" s="146"/>
      <c r="CU44" s="30" t="s">
        <v>270</v>
      </c>
      <c r="CV44" s="16"/>
      <c r="CW44" s="90"/>
      <c r="CX44" s="32" t="s">
        <v>34</v>
      </c>
      <c r="CY44" s="108"/>
      <c r="CZ44" s="30" t="s">
        <v>270</v>
      </c>
      <c r="DA44" s="16"/>
      <c r="DB44" s="114"/>
      <c r="DC44" s="30" t="s">
        <v>270</v>
      </c>
      <c r="DD44" s="16"/>
      <c r="DE44" s="105"/>
      <c r="DF44" s="30" t="s">
        <v>270</v>
      </c>
      <c r="DG44" s="105"/>
      <c r="DH44" s="30" t="s">
        <v>270</v>
      </c>
      <c r="DI44" s="16"/>
      <c r="DJ44" s="90"/>
      <c r="DK44" s="30" t="s">
        <v>271</v>
      </c>
      <c r="DL44" s="105"/>
      <c r="DM44" s="16"/>
      <c r="DN44" s="32" t="s">
        <v>344</v>
      </c>
      <c r="DO44" s="105"/>
      <c r="DP44" s="67" t="s">
        <v>453</v>
      </c>
      <c r="DQ44" s="32" t="s">
        <v>524</v>
      </c>
      <c r="DR44" s="105"/>
      <c r="DS44" s="67" t="s">
        <v>453</v>
      </c>
      <c r="DT44" s="105"/>
      <c r="DU44" s="67" t="s">
        <v>453</v>
      </c>
      <c r="DV44" s="16"/>
      <c r="DW44" s="105"/>
      <c r="DX44" s="32" t="s">
        <v>157</v>
      </c>
      <c r="DY44" s="105"/>
      <c r="DZ44" s="67" t="s">
        <v>453</v>
      </c>
      <c r="EA44" s="16"/>
      <c r="EB44" s="90"/>
      <c r="EC44" s="67" t="s">
        <v>453</v>
      </c>
      <c r="ED44" s="16"/>
      <c r="EE44" s="111"/>
      <c r="EF44" s="16"/>
      <c r="EG44" s="143"/>
      <c r="EH44" s="16"/>
      <c r="EI44" s="32" t="s">
        <v>159</v>
      </c>
      <c r="EJ44" s="105"/>
      <c r="EK44" s="15" t="s">
        <v>100</v>
      </c>
      <c r="EL44" s="114"/>
      <c r="EM44" s="15" t="s">
        <v>100</v>
      </c>
      <c r="EN44" s="16"/>
      <c r="EO44" s="105"/>
      <c r="EP44" s="105"/>
      <c r="EQ44" s="16"/>
      <c r="ER44" s="16"/>
      <c r="ES44" s="126"/>
      <c r="ET44" s="15" t="s">
        <v>100</v>
      </c>
      <c r="EU44" s="16"/>
      <c r="EV44" s="126"/>
      <c r="EW44" s="15" t="s">
        <v>100</v>
      </c>
      <c r="EX44" s="32" t="s">
        <v>167</v>
      </c>
      <c r="EY44" s="105"/>
      <c r="EZ44" s="15" t="s">
        <v>100</v>
      </c>
      <c r="FA44" s="16"/>
      <c r="FB44" s="126"/>
      <c r="FC44" s="15" t="s">
        <v>100</v>
      </c>
      <c r="FD44" s="16"/>
      <c r="FE44" s="16"/>
      <c r="FF44" s="114"/>
      <c r="FG44" s="16"/>
      <c r="FH44" s="16"/>
      <c r="FI44" s="114"/>
      <c r="FJ44" s="15" t="s">
        <v>62</v>
      </c>
      <c r="FK44" s="90"/>
      <c r="FL44" s="15" t="s">
        <v>62</v>
      </c>
      <c r="FM44" s="16"/>
      <c r="FN44" s="105"/>
      <c r="FO44" s="15" t="s">
        <v>62</v>
      </c>
      <c r="FP44" s="111"/>
      <c r="FQ44" s="15" t="s">
        <v>62</v>
      </c>
      <c r="FR44" s="16"/>
      <c r="FS44" s="114"/>
      <c r="FT44" s="16"/>
      <c r="FU44" s="16"/>
      <c r="FV44" s="111"/>
      <c r="FW44" s="16"/>
      <c r="FX44" s="114"/>
      <c r="FY44" s="14"/>
      <c r="FZ44" s="14"/>
      <c r="GA44" s="22"/>
      <c r="GB44" s="14"/>
      <c r="GC44" s="14"/>
      <c r="GD44" s="105"/>
      <c r="GE44" s="23"/>
      <c r="GF44" s="16"/>
      <c r="GG44" s="16"/>
      <c r="GH44" s="90"/>
      <c r="GI44" s="16"/>
      <c r="GJ44" s="24"/>
      <c r="GK44" s="111"/>
      <c r="GL44" s="16"/>
      <c r="GM44" s="16"/>
      <c r="GN44" s="114"/>
      <c r="GO44" s="80"/>
      <c r="GQ44" s="16"/>
      <c r="GR44" s="90"/>
      <c r="GS44" s="15" t="s">
        <v>126</v>
      </c>
      <c r="GT44" s="24"/>
      <c r="GU44" s="90"/>
      <c r="GV44" s="15" t="s">
        <v>126</v>
      </c>
      <c r="GW44" s="16"/>
      <c r="GX44" s="140"/>
      <c r="GY44" s="15" t="s">
        <v>126</v>
      </c>
      <c r="GZ44" s="24"/>
      <c r="HA44" s="90"/>
      <c r="HB44" s="15" t="s">
        <v>126</v>
      </c>
      <c r="HC44" s="16"/>
      <c r="HD44" s="90"/>
      <c r="HE44" s="32" t="s">
        <v>177</v>
      </c>
      <c r="HF44" s="32" t="s">
        <v>162</v>
      </c>
      <c r="HG44" s="99"/>
      <c r="HH44" s="15" t="s">
        <v>126</v>
      </c>
      <c r="HI44" s="16"/>
      <c r="HJ44" s="105"/>
      <c r="HK44" s="16"/>
      <c r="HL44" s="33" t="s">
        <v>33</v>
      </c>
      <c r="HM44" s="105"/>
      <c r="HN44" s="78" t="s">
        <v>519</v>
      </c>
      <c r="HO44" s="16"/>
      <c r="HP44" s="126"/>
    </row>
    <row r="45" spans="1:224" ht="72.75">
      <c r="A45" s="14">
        <f t="shared" si="26"/>
        <v>41</v>
      </c>
      <c r="B45" s="59" t="s">
        <v>5</v>
      </c>
      <c r="C45" s="61">
        <f t="shared" si="19"/>
        <v>15</v>
      </c>
      <c r="D45" s="57" t="s">
        <v>6</v>
      </c>
      <c r="E45" s="58">
        <f t="shared" si="20"/>
        <v>6</v>
      </c>
      <c r="F45" s="59" t="s">
        <v>7</v>
      </c>
      <c r="G45" s="60">
        <f t="shared" si="21"/>
        <v>7</v>
      </c>
      <c r="H45" s="57" t="s">
        <v>8</v>
      </c>
      <c r="I45" s="62">
        <f t="shared" si="22"/>
        <v>7</v>
      </c>
      <c r="J45" s="74" t="s">
        <v>9</v>
      </c>
      <c r="K45" s="75">
        <f t="shared" si="23"/>
        <v>6</v>
      </c>
      <c r="L45" s="63" t="s">
        <v>11</v>
      </c>
      <c r="M45" s="64">
        <f t="shared" si="24"/>
        <v>7</v>
      </c>
      <c r="N45" s="65" t="s">
        <v>12</v>
      </c>
      <c r="O45" s="66">
        <f t="shared" si="18"/>
        <v>1</v>
      </c>
      <c r="P45" s="65" t="s">
        <v>13</v>
      </c>
      <c r="Q45" s="66">
        <f t="shared" si="25"/>
        <v>14</v>
      </c>
      <c r="R45" s="7"/>
      <c r="S45" s="40">
        <f t="shared" si="9"/>
        <v>41</v>
      </c>
      <c r="T45" s="149"/>
      <c r="U45" s="34" t="s">
        <v>434</v>
      </c>
      <c r="V45" s="16"/>
      <c r="W45" s="105"/>
      <c r="X45" s="34" t="s">
        <v>434</v>
      </c>
      <c r="Y45" s="105"/>
      <c r="Z45" s="34" t="s">
        <v>434</v>
      </c>
      <c r="AA45" s="16"/>
      <c r="AB45" s="114"/>
      <c r="AC45" s="34" t="s">
        <v>434</v>
      </c>
      <c r="AD45" s="16"/>
      <c r="AE45" s="105"/>
      <c r="AF45" s="34" t="s">
        <v>435</v>
      </c>
      <c r="AG45" s="105"/>
      <c r="AH45" s="34" t="s">
        <v>435</v>
      </c>
      <c r="AI45" s="16"/>
      <c r="AJ45" s="105"/>
      <c r="AK45" s="16"/>
      <c r="AL45" s="105"/>
      <c r="AO45" s="105"/>
      <c r="AP45" s="15" t="s">
        <v>61</v>
      </c>
      <c r="AQ45" s="16"/>
      <c r="AR45" s="105"/>
      <c r="AS45" s="15" t="s">
        <v>61</v>
      </c>
      <c r="AT45" s="143"/>
      <c r="AU45" s="15" t="s">
        <v>61</v>
      </c>
      <c r="AV45" s="32" t="s">
        <v>174</v>
      </c>
      <c r="AW45" s="105"/>
      <c r="AX45" s="16"/>
      <c r="AY45" s="105"/>
      <c r="AZ45" s="15" t="s">
        <v>61</v>
      </c>
      <c r="BA45" s="16"/>
      <c r="BB45" s="105"/>
      <c r="BC45" s="15" t="s">
        <v>61</v>
      </c>
      <c r="BD45" s="16"/>
      <c r="BE45" s="105"/>
      <c r="BF45" s="15" t="s">
        <v>61</v>
      </c>
      <c r="BH45" s="15" t="s">
        <v>61</v>
      </c>
      <c r="BI45" s="32" t="s">
        <v>334</v>
      </c>
      <c r="BJ45" s="105"/>
      <c r="BK45" s="15" t="s">
        <v>61</v>
      </c>
      <c r="BL45" s="105"/>
      <c r="BM45" s="32" t="s">
        <v>345</v>
      </c>
      <c r="BN45" s="32" t="s">
        <v>170</v>
      </c>
      <c r="BO45" s="105"/>
      <c r="BP45" s="15" t="s">
        <v>61</v>
      </c>
      <c r="BQ45" s="16"/>
      <c r="BR45" s="105"/>
      <c r="BS45" s="15" t="s">
        <v>61</v>
      </c>
      <c r="BU45" s="30" t="s">
        <v>270</v>
      </c>
      <c r="BV45" s="16"/>
      <c r="BW45" s="105"/>
      <c r="BX45" s="30" t="s">
        <v>270</v>
      </c>
      <c r="BY45" s="108"/>
      <c r="BZ45" s="32" t="s">
        <v>153</v>
      </c>
      <c r="CA45" s="16"/>
      <c r="CB45" s="90"/>
      <c r="CC45" s="30" t="s">
        <v>270</v>
      </c>
      <c r="CD45" s="16"/>
      <c r="CE45" s="105"/>
      <c r="CF45" s="30" t="s">
        <v>270</v>
      </c>
      <c r="CG45" s="105"/>
      <c r="CH45" s="30" t="s">
        <v>270</v>
      </c>
      <c r="CI45" s="16"/>
      <c r="CJ45" s="140"/>
      <c r="CK45" s="30" t="s">
        <v>270</v>
      </c>
      <c r="CL45" s="108"/>
      <c r="CM45" s="30" t="s">
        <v>271</v>
      </c>
      <c r="CN45" s="16"/>
      <c r="CO45" s="105"/>
      <c r="CP45" s="39" t="s">
        <v>348</v>
      </c>
      <c r="CQ45" s="32" t="s">
        <v>148</v>
      </c>
      <c r="CR45" s="105"/>
      <c r="CS45" s="17"/>
      <c r="CT45" s="146"/>
      <c r="CU45" s="39" t="s">
        <v>348</v>
      </c>
      <c r="CV45" s="16"/>
      <c r="CW45" s="90"/>
      <c r="CX45" s="39" t="s">
        <v>349</v>
      </c>
      <c r="CY45" s="108"/>
      <c r="CZ45" s="39" t="s">
        <v>349</v>
      </c>
      <c r="DA45" s="16"/>
      <c r="DB45" s="114"/>
      <c r="DC45" s="39" t="s">
        <v>349</v>
      </c>
      <c r="DD45" s="32" t="s">
        <v>524</v>
      </c>
      <c r="DE45" s="105"/>
      <c r="DF45" s="39" t="s">
        <v>349</v>
      </c>
      <c r="DG45" s="105"/>
      <c r="DH45" s="16"/>
      <c r="DI45" s="16"/>
      <c r="DJ45" s="90"/>
      <c r="DK45" s="32" t="s">
        <v>34</v>
      </c>
      <c r="DL45" s="105"/>
      <c r="DM45" s="16"/>
      <c r="DN45" s="32" t="s">
        <v>151</v>
      </c>
      <c r="DO45" s="105"/>
      <c r="DP45" s="16"/>
      <c r="DQ45" s="16"/>
      <c r="DR45" s="105"/>
      <c r="DS45" s="16"/>
      <c r="DT45" s="105"/>
      <c r="DU45" s="16"/>
      <c r="DV45" s="16"/>
      <c r="DW45" s="105"/>
      <c r="DX45" s="32" t="s">
        <v>157</v>
      </c>
      <c r="DY45" s="105"/>
      <c r="DZ45" s="16"/>
      <c r="EA45" s="16"/>
      <c r="EB45" s="90"/>
      <c r="EC45" s="16"/>
      <c r="ED45" s="16"/>
      <c r="EE45" s="111"/>
      <c r="EF45" s="16"/>
      <c r="EG45" s="143"/>
      <c r="EH45" s="16"/>
      <c r="EI45" s="32" t="s">
        <v>158</v>
      </c>
      <c r="EJ45" s="105"/>
      <c r="EK45" s="16"/>
      <c r="EL45" s="114"/>
      <c r="EM45" s="67" t="s">
        <v>454</v>
      </c>
      <c r="EN45" s="16"/>
      <c r="EO45" s="105"/>
      <c r="EP45" s="105"/>
      <c r="EQ45" s="67" t="s">
        <v>454</v>
      </c>
      <c r="ER45" s="16"/>
      <c r="ES45" s="126"/>
      <c r="ET45" s="67" t="s">
        <v>454</v>
      </c>
      <c r="EU45" s="16"/>
      <c r="EV45" s="126"/>
      <c r="EW45" s="67" t="s">
        <v>454</v>
      </c>
      <c r="EX45" s="32" t="s">
        <v>166</v>
      </c>
      <c r="EY45" s="105"/>
      <c r="EZ45" s="67" t="s">
        <v>454</v>
      </c>
      <c r="FA45" s="16"/>
      <c r="FB45" s="126"/>
      <c r="FC45" s="37" t="s">
        <v>93</v>
      </c>
      <c r="FD45" s="16"/>
      <c r="FE45" s="16"/>
      <c r="FF45" s="114"/>
      <c r="FG45" s="37" t="s">
        <v>93</v>
      </c>
      <c r="FH45" s="16"/>
      <c r="FI45" s="114"/>
      <c r="FJ45" s="37" t="s">
        <v>93</v>
      </c>
      <c r="FK45" s="90"/>
      <c r="FL45" s="37" t="s">
        <v>93</v>
      </c>
      <c r="FM45" s="16"/>
      <c r="FN45" s="105"/>
      <c r="FO45" s="37" t="s">
        <v>93</v>
      </c>
      <c r="FP45" s="111"/>
      <c r="FQ45" s="37" t="s">
        <v>93</v>
      </c>
      <c r="FR45" s="16"/>
      <c r="FS45" s="114"/>
      <c r="FT45" s="37" t="s">
        <v>94</v>
      </c>
      <c r="FU45" s="16"/>
      <c r="FV45" s="111"/>
      <c r="FW45" s="16"/>
      <c r="FX45" s="114"/>
      <c r="FY45" s="14"/>
      <c r="FZ45" s="32" t="s">
        <v>173</v>
      </c>
      <c r="GA45" s="22"/>
      <c r="GB45" s="14"/>
      <c r="GC45" s="14"/>
      <c r="GD45" s="105"/>
      <c r="GE45" s="23"/>
      <c r="GF45" s="16"/>
      <c r="GG45" s="16"/>
      <c r="GH45" s="90"/>
      <c r="GI45" s="16"/>
      <c r="GJ45" s="24"/>
      <c r="GK45" s="111"/>
      <c r="GL45" s="16"/>
      <c r="GM45" s="16"/>
      <c r="GN45" s="114"/>
      <c r="GO45" s="22"/>
      <c r="GP45" s="15" t="s">
        <v>109</v>
      </c>
      <c r="GQ45" s="16"/>
      <c r="GR45" s="90"/>
      <c r="GS45" s="15" t="s">
        <v>109</v>
      </c>
      <c r="GT45" s="24"/>
      <c r="GU45" s="90"/>
      <c r="GV45" s="15" t="s">
        <v>109</v>
      </c>
      <c r="GW45" s="16"/>
      <c r="GX45" s="140"/>
      <c r="GZ45" s="24"/>
      <c r="HA45" s="90"/>
      <c r="HB45" s="15" t="s">
        <v>109</v>
      </c>
      <c r="HC45" s="16"/>
      <c r="HD45" s="90"/>
      <c r="HE45" s="15" t="s">
        <v>109</v>
      </c>
      <c r="HF45" s="16"/>
      <c r="HG45" s="99"/>
      <c r="HH45" s="32" t="s">
        <v>163</v>
      </c>
      <c r="HI45" s="32" t="s">
        <v>178</v>
      </c>
      <c r="HJ45" s="105"/>
      <c r="HK45" s="16"/>
      <c r="HL45" s="33" t="s">
        <v>33</v>
      </c>
      <c r="HM45" s="105"/>
      <c r="HN45" s="78" t="s">
        <v>519</v>
      </c>
      <c r="HO45" s="16"/>
      <c r="HP45" s="126"/>
    </row>
    <row r="46" spans="1:224" ht="72.75">
      <c r="A46" s="14">
        <f t="shared" si="26"/>
        <v>42</v>
      </c>
      <c r="B46" s="59" t="s">
        <v>5</v>
      </c>
      <c r="C46" s="61">
        <f t="shared" si="19"/>
        <v>15</v>
      </c>
      <c r="D46" s="57" t="s">
        <v>6</v>
      </c>
      <c r="E46" s="58">
        <f t="shared" si="20"/>
        <v>6</v>
      </c>
      <c r="F46" s="59" t="s">
        <v>7</v>
      </c>
      <c r="G46" s="60">
        <f t="shared" si="21"/>
        <v>7</v>
      </c>
      <c r="H46" s="57" t="s">
        <v>8</v>
      </c>
      <c r="I46" s="62">
        <f t="shared" si="22"/>
        <v>7</v>
      </c>
      <c r="J46" s="74" t="s">
        <v>9</v>
      </c>
      <c r="K46" s="75">
        <f t="shared" si="23"/>
        <v>6</v>
      </c>
      <c r="L46" s="63" t="s">
        <v>11</v>
      </c>
      <c r="M46" s="64">
        <f t="shared" si="24"/>
        <v>7</v>
      </c>
      <c r="N46" s="65" t="s">
        <v>12</v>
      </c>
      <c r="O46" s="66">
        <f t="shared" si="18"/>
        <v>1</v>
      </c>
      <c r="P46" s="65" t="s">
        <v>13</v>
      </c>
      <c r="Q46" s="66">
        <f t="shared" si="25"/>
        <v>14</v>
      </c>
      <c r="R46" s="7"/>
      <c r="S46" s="40">
        <f t="shared" si="9"/>
        <v>42</v>
      </c>
      <c r="T46" s="149"/>
      <c r="U46" s="30" t="s">
        <v>270</v>
      </c>
      <c r="V46" s="16"/>
      <c r="W46" s="105"/>
      <c r="X46" s="30" t="s">
        <v>270</v>
      </c>
      <c r="Y46" s="105"/>
      <c r="Z46" s="30" t="s">
        <v>270</v>
      </c>
      <c r="AA46" s="16"/>
      <c r="AB46" s="114"/>
      <c r="AC46" s="30" t="s">
        <v>270</v>
      </c>
      <c r="AD46" s="16"/>
      <c r="AE46" s="105"/>
      <c r="AF46" s="30" t="s">
        <v>270</v>
      </c>
      <c r="AG46" s="105"/>
      <c r="AH46" s="30" t="s">
        <v>270</v>
      </c>
      <c r="AI46" s="16"/>
      <c r="AJ46" s="105"/>
      <c r="AK46" s="30" t="s">
        <v>271</v>
      </c>
      <c r="AL46" s="105"/>
      <c r="AM46" s="39" t="s">
        <v>348</v>
      </c>
      <c r="AN46" s="32" t="s">
        <v>151</v>
      </c>
      <c r="AO46" s="105"/>
      <c r="AP46" s="39" t="s">
        <v>348</v>
      </c>
      <c r="AQ46" s="32" t="s">
        <v>148</v>
      </c>
      <c r="AR46" s="105"/>
      <c r="AS46" s="39" t="s">
        <v>349</v>
      </c>
      <c r="AT46" s="143"/>
      <c r="AU46" s="39" t="s">
        <v>349</v>
      </c>
      <c r="AV46" s="32" t="s">
        <v>174</v>
      </c>
      <c r="AW46" s="105"/>
      <c r="AX46" s="39" t="s">
        <v>349</v>
      </c>
      <c r="AY46" s="105"/>
      <c r="AZ46" s="39" t="s">
        <v>349</v>
      </c>
      <c r="BA46" s="16"/>
      <c r="BB46" s="105"/>
      <c r="BC46" s="67" t="s">
        <v>454</v>
      </c>
      <c r="BD46" s="16"/>
      <c r="BE46" s="105"/>
      <c r="BF46" s="67" t="s">
        <v>454</v>
      </c>
      <c r="BH46" s="32" t="s">
        <v>335</v>
      </c>
      <c r="BI46" s="32" t="s">
        <v>334</v>
      </c>
      <c r="BJ46" s="105"/>
      <c r="BK46" s="67" t="s">
        <v>454</v>
      </c>
      <c r="BL46" s="105"/>
      <c r="BM46" s="67" t="s">
        <v>454</v>
      </c>
      <c r="BN46" s="32" t="s">
        <v>170</v>
      </c>
      <c r="BO46" s="105"/>
      <c r="BP46" s="67" t="s">
        <v>454</v>
      </c>
      <c r="BQ46" s="16"/>
      <c r="BR46" s="105"/>
      <c r="BS46" s="16"/>
      <c r="BU46" s="15" t="s">
        <v>61</v>
      </c>
      <c r="BV46" s="16"/>
      <c r="BW46" s="105"/>
      <c r="BX46" s="15" t="s">
        <v>61</v>
      </c>
      <c r="BY46" s="108"/>
      <c r="BZ46" s="32" t="s">
        <v>153</v>
      </c>
      <c r="CA46" s="16"/>
      <c r="CB46" s="90"/>
      <c r="CC46" s="15" t="s">
        <v>61</v>
      </c>
      <c r="CD46" s="16"/>
      <c r="CE46" s="105"/>
      <c r="CF46" s="15" t="s">
        <v>61</v>
      </c>
      <c r="CG46" s="105"/>
      <c r="CH46" s="15" t="s">
        <v>61</v>
      </c>
      <c r="CI46" s="16"/>
      <c r="CJ46" s="140"/>
      <c r="CK46" s="15" t="s">
        <v>61</v>
      </c>
      <c r="CL46" s="108"/>
      <c r="CN46" s="16"/>
      <c r="CO46" s="105"/>
      <c r="CP46" s="15" t="s">
        <v>61</v>
      </c>
      <c r="CQ46" s="16"/>
      <c r="CR46" s="105"/>
      <c r="CS46" s="17"/>
      <c r="CT46" s="146"/>
      <c r="CU46" s="15" t="s">
        <v>61</v>
      </c>
      <c r="CV46" s="16"/>
      <c r="CW46" s="90"/>
      <c r="CX46" s="15" t="s">
        <v>61</v>
      </c>
      <c r="CY46" s="108"/>
      <c r="CZ46" s="16"/>
      <c r="DA46" s="16"/>
      <c r="DB46" s="114"/>
      <c r="DC46" s="15" t="s">
        <v>61</v>
      </c>
      <c r="DD46" s="32" t="s">
        <v>524</v>
      </c>
      <c r="DE46" s="105"/>
      <c r="DF46" s="16"/>
      <c r="DG46" s="105"/>
      <c r="DH46" s="16"/>
      <c r="DI46" s="16"/>
      <c r="DJ46" s="90"/>
      <c r="DK46" s="32" t="s">
        <v>34</v>
      </c>
      <c r="DL46" s="105"/>
      <c r="DM46" s="27" t="s">
        <v>83</v>
      </c>
      <c r="DN46" s="16"/>
      <c r="DO46" s="105"/>
      <c r="DP46" s="27" t="s">
        <v>83</v>
      </c>
      <c r="DQ46" s="16"/>
      <c r="DR46" s="105"/>
      <c r="DS46" s="27" t="s">
        <v>83</v>
      </c>
      <c r="DT46" s="105"/>
      <c r="DU46" s="27" t="s">
        <v>83</v>
      </c>
      <c r="DV46" s="16"/>
      <c r="DW46" s="105"/>
      <c r="DX46" s="27" t="s">
        <v>83</v>
      </c>
      <c r="DY46" s="105"/>
      <c r="DZ46" s="27" t="s">
        <v>83</v>
      </c>
      <c r="EA46" s="16"/>
      <c r="EB46" s="90"/>
      <c r="EC46" s="27" t="s">
        <v>84</v>
      </c>
      <c r="ED46" s="16"/>
      <c r="EE46" s="111"/>
      <c r="EF46" s="16"/>
      <c r="EG46" s="143"/>
      <c r="EH46" s="16"/>
      <c r="EI46" s="32" t="s">
        <v>158</v>
      </c>
      <c r="EJ46" s="105"/>
      <c r="EK46" s="16"/>
      <c r="EL46" s="114"/>
      <c r="EM46" s="16"/>
      <c r="EN46" s="16"/>
      <c r="EO46" s="105"/>
      <c r="EP46" s="105"/>
      <c r="EQ46" s="16"/>
      <c r="ER46" s="16"/>
      <c r="ES46" s="126"/>
      <c r="ET46" s="16"/>
      <c r="EU46" s="16"/>
      <c r="EV46" s="126"/>
      <c r="EW46" s="16"/>
      <c r="EX46" s="32" t="s">
        <v>166</v>
      </c>
      <c r="EY46" s="105"/>
      <c r="EZ46" s="32" t="s">
        <v>157</v>
      </c>
      <c r="FA46" s="16"/>
      <c r="FB46" s="126"/>
      <c r="FC46" s="16"/>
      <c r="FD46" s="16"/>
      <c r="FE46" s="16"/>
      <c r="FF46" s="114"/>
      <c r="FG46" s="78" t="s">
        <v>522</v>
      </c>
      <c r="FH46" s="16"/>
      <c r="FI46" s="114"/>
      <c r="FJ46" s="16"/>
      <c r="FK46" s="90"/>
      <c r="FL46" s="16"/>
      <c r="FM46" s="16"/>
      <c r="FN46" s="105"/>
      <c r="FO46" s="34" t="s">
        <v>415</v>
      </c>
      <c r="FP46" s="111"/>
      <c r="FQ46" s="34" t="s">
        <v>415</v>
      </c>
      <c r="FR46" s="16"/>
      <c r="FS46" s="114"/>
      <c r="FT46" s="34" t="s">
        <v>415</v>
      </c>
      <c r="FU46" s="16"/>
      <c r="FV46" s="111"/>
      <c r="FW46" s="34" t="s">
        <v>415</v>
      </c>
      <c r="FX46" s="114"/>
      <c r="FY46" s="34" t="s">
        <v>416</v>
      </c>
      <c r="FZ46" s="32" t="s">
        <v>172</v>
      </c>
      <c r="GA46" s="22"/>
      <c r="GB46" s="34" t="s">
        <v>416</v>
      </c>
      <c r="GC46" s="14"/>
      <c r="GD46" s="105"/>
      <c r="GE46" s="23"/>
      <c r="GF46" s="15" t="s">
        <v>126</v>
      </c>
      <c r="GG46" s="16"/>
      <c r="GH46" s="90"/>
      <c r="GI46" s="15" t="s">
        <v>126</v>
      </c>
      <c r="GJ46" s="24"/>
      <c r="GK46" s="111"/>
      <c r="GL46" s="15" t="s">
        <v>126</v>
      </c>
      <c r="GM46" s="16"/>
      <c r="GN46" s="114"/>
      <c r="GO46" s="22"/>
      <c r="GP46" s="15" t="s">
        <v>126</v>
      </c>
      <c r="GQ46" s="16"/>
      <c r="GR46" s="90"/>
      <c r="GS46" s="15" t="s">
        <v>126</v>
      </c>
      <c r="GT46" s="24"/>
      <c r="GU46" s="90"/>
      <c r="GW46" s="16"/>
      <c r="GX46" s="140"/>
      <c r="GZ46" s="24"/>
      <c r="HA46" s="90"/>
      <c r="HB46" s="16"/>
      <c r="HC46" s="16"/>
      <c r="HD46" s="90"/>
      <c r="HE46" s="16"/>
      <c r="HF46" s="16"/>
      <c r="HG46" s="99"/>
      <c r="HH46" s="32" t="s">
        <v>176</v>
      </c>
      <c r="HI46" s="32" t="s">
        <v>162</v>
      </c>
      <c r="HJ46" s="105"/>
      <c r="HK46" s="16"/>
      <c r="HL46" s="33" t="s">
        <v>33</v>
      </c>
      <c r="HM46" s="105"/>
      <c r="HN46" s="16"/>
      <c r="HO46" s="16"/>
      <c r="HP46" s="126"/>
    </row>
    <row r="47" spans="1:224" ht="73.5" thickBot="1">
      <c r="A47" s="14">
        <f t="shared" si="26"/>
        <v>43</v>
      </c>
      <c r="B47" s="59" t="s">
        <v>5</v>
      </c>
      <c r="C47" s="61">
        <f>COUNTIF($V47:$HP47,"ch wew *")</f>
        <v>13</v>
      </c>
      <c r="D47" s="57" t="s">
        <v>6</v>
      </c>
      <c r="E47" s="58">
        <f t="shared" si="20"/>
        <v>6</v>
      </c>
      <c r="F47" s="59" t="s">
        <v>7</v>
      </c>
      <c r="G47" s="60">
        <f>COUNTIF($V47:$HP47,"gin i poł *")</f>
        <v>7</v>
      </c>
      <c r="H47" s="57" t="s">
        <v>8</v>
      </c>
      <c r="I47" s="62">
        <f>COUNTIF($V47:$HP47,"psych*")</f>
        <v>7</v>
      </c>
      <c r="J47" s="74" t="s">
        <v>9</v>
      </c>
      <c r="K47" s="75">
        <f t="shared" si="23"/>
        <v>6</v>
      </c>
      <c r="L47" s="63" t="s">
        <v>11</v>
      </c>
      <c r="M47" s="64">
        <f t="shared" si="24"/>
        <v>7</v>
      </c>
      <c r="N47" s="65" t="s">
        <v>12</v>
      </c>
      <c r="O47" s="66">
        <f t="shared" si="18"/>
        <v>1</v>
      </c>
      <c r="P47" s="65" t="s">
        <v>13</v>
      </c>
      <c r="Q47" s="66">
        <f>COUNTIF(V47:HP47,"Med. rat. CSM *")</f>
        <v>14</v>
      </c>
      <c r="R47" s="7"/>
      <c r="S47" s="40">
        <f t="shared" si="9"/>
        <v>43</v>
      </c>
      <c r="T47" s="150"/>
      <c r="U47" s="15" t="s">
        <v>125</v>
      </c>
      <c r="V47" s="16"/>
      <c r="W47" s="106"/>
      <c r="X47" s="15" t="s">
        <v>125</v>
      </c>
      <c r="Y47" s="106"/>
      <c r="Z47" s="15" t="s">
        <v>125</v>
      </c>
      <c r="AA47" s="16"/>
      <c r="AB47" s="115"/>
      <c r="AC47" s="15" t="s">
        <v>125</v>
      </c>
      <c r="AD47" s="16"/>
      <c r="AE47" s="106"/>
      <c r="AF47" s="15" t="s">
        <v>125</v>
      </c>
      <c r="AG47" s="106"/>
      <c r="AH47" s="15" t="s">
        <v>125</v>
      </c>
      <c r="AI47" s="16"/>
      <c r="AJ47" s="106"/>
      <c r="AK47" s="15" t="s">
        <v>125</v>
      </c>
      <c r="AL47" s="106"/>
      <c r="AM47" s="15" t="s">
        <v>125</v>
      </c>
      <c r="AN47" s="16"/>
      <c r="AO47" s="106"/>
      <c r="AP47" s="15" t="s">
        <v>125</v>
      </c>
      <c r="AQ47" s="16"/>
      <c r="AR47" s="106"/>
      <c r="AS47" s="15" t="s">
        <v>125</v>
      </c>
      <c r="AT47" s="144"/>
      <c r="AV47" s="32" t="s">
        <v>334</v>
      </c>
      <c r="AW47" s="106"/>
      <c r="AY47" s="106"/>
      <c r="BA47" s="16"/>
      <c r="BB47" s="106"/>
      <c r="BC47" s="39" t="s">
        <v>348</v>
      </c>
      <c r="BD47" s="32" t="s">
        <v>148</v>
      </c>
      <c r="BE47" s="106"/>
      <c r="BF47" s="39" t="s">
        <v>348</v>
      </c>
      <c r="BH47" s="32" t="s">
        <v>335</v>
      </c>
      <c r="BI47" s="16"/>
      <c r="BJ47" s="106"/>
      <c r="BK47" s="39" t="s">
        <v>349</v>
      </c>
      <c r="BL47" s="106"/>
      <c r="BM47" s="39" t="s">
        <v>349</v>
      </c>
      <c r="BN47" s="16"/>
      <c r="BO47" s="106"/>
      <c r="BP47" s="39" t="s">
        <v>349</v>
      </c>
      <c r="BQ47" s="32" t="s">
        <v>524</v>
      </c>
      <c r="BR47" s="106"/>
      <c r="BS47" s="39" t="s">
        <v>349</v>
      </c>
      <c r="BU47" s="67" t="s">
        <v>455</v>
      </c>
      <c r="BV47" s="16"/>
      <c r="BW47" s="106"/>
      <c r="BX47" s="67" t="s">
        <v>455</v>
      </c>
      <c r="BY47" s="109"/>
      <c r="BZ47" s="32" t="s">
        <v>154</v>
      </c>
      <c r="CA47" s="16"/>
      <c r="CB47" s="91"/>
      <c r="CC47" s="67" t="s">
        <v>455</v>
      </c>
      <c r="CD47" s="16"/>
      <c r="CE47" s="106"/>
      <c r="CF47" s="67" t="s">
        <v>455</v>
      </c>
      <c r="CG47" s="106"/>
      <c r="CH47" s="67" t="s">
        <v>455</v>
      </c>
      <c r="CI47" s="16"/>
      <c r="CJ47" s="141"/>
      <c r="CK47" s="16"/>
      <c r="CL47" s="109"/>
      <c r="CN47" s="32" t="s">
        <v>170</v>
      </c>
      <c r="CO47" s="106"/>
      <c r="CP47" s="27" t="s">
        <v>83</v>
      </c>
      <c r="CQ47" s="16"/>
      <c r="CR47" s="106"/>
      <c r="CS47" s="17"/>
      <c r="CT47" s="147"/>
      <c r="CU47" s="27" t="s">
        <v>83</v>
      </c>
      <c r="CV47" s="16"/>
      <c r="CW47" s="91"/>
      <c r="CX47" s="32" t="s">
        <v>35</v>
      </c>
      <c r="CY47" s="109"/>
      <c r="CZ47" s="27" t="s">
        <v>83</v>
      </c>
      <c r="DA47" s="16"/>
      <c r="DB47" s="115"/>
      <c r="DC47" s="27" t="s">
        <v>83</v>
      </c>
      <c r="DD47" s="16"/>
      <c r="DE47" s="106"/>
      <c r="DF47" s="27" t="s">
        <v>83</v>
      </c>
      <c r="DG47" s="106"/>
      <c r="DH47" s="27" t="s">
        <v>83</v>
      </c>
      <c r="DI47" s="16"/>
      <c r="DJ47" s="91"/>
      <c r="DK47" s="27" t="s">
        <v>84</v>
      </c>
      <c r="DL47" s="106"/>
      <c r="DM47" s="15" t="s">
        <v>66</v>
      </c>
      <c r="DN47" s="32" t="s">
        <v>151</v>
      </c>
      <c r="DO47" s="106"/>
      <c r="DP47" s="15" t="s">
        <v>66</v>
      </c>
      <c r="DQ47" s="16"/>
      <c r="DR47" s="106"/>
      <c r="DS47" s="15" t="s">
        <v>67</v>
      </c>
      <c r="DT47" s="106"/>
      <c r="DU47" s="15" t="s">
        <v>67</v>
      </c>
      <c r="DV47" s="16"/>
      <c r="DW47" s="106"/>
      <c r="DX47" s="78" t="s">
        <v>519</v>
      </c>
      <c r="DY47" s="106"/>
      <c r="DZ47" s="16"/>
      <c r="EA47" s="16"/>
      <c r="EB47" s="91"/>
      <c r="EC47" s="16"/>
      <c r="ED47" s="16"/>
      <c r="EE47" s="112"/>
      <c r="EF47" s="34" t="s">
        <v>436</v>
      </c>
      <c r="EG47" s="144"/>
      <c r="EH47" s="16"/>
      <c r="EI47" s="32" t="s">
        <v>174</v>
      </c>
      <c r="EJ47" s="106"/>
      <c r="EK47" s="32" t="s">
        <v>157</v>
      </c>
      <c r="EL47" s="115"/>
      <c r="EM47" s="34" t="s">
        <v>436</v>
      </c>
      <c r="EN47" s="16"/>
      <c r="EO47" s="106"/>
      <c r="EP47" s="106"/>
      <c r="EQ47" s="16"/>
      <c r="ER47" s="16"/>
      <c r="ES47" s="127"/>
      <c r="ET47" s="34" t="s">
        <v>436</v>
      </c>
      <c r="EU47" s="16"/>
      <c r="EV47" s="127"/>
      <c r="EW47" s="16"/>
      <c r="EX47" s="32" t="s">
        <v>158</v>
      </c>
      <c r="EY47" s="106"/>
      <c r="EZ47" s="16"/>
      <c r="FA47" s="16"/>
      <c r="FB47" s="127"/>
      <c r="FC47" s="34" t="s">
        <v>436</v>
      </c>
      <c r="FD47" s="16"/>
      <c r="FE47" s="16"/>
      <c r="FF47" s="115"/>
      <c r="FG47" s="16"/>
      <c r="FH47" s="16"/>
      <c r="FI47" s="115"/>
      <c r="FJ47" s="34" t="s">
        <v>437</v>
      </c>
      <c r="FK47" s="91"/>
      <c r="FL47" s="16"/>
      <c r="FM47" s="32" t="s">
        <v>166</v>
      </c>
      <c r="FN47" s="106"/>
      <c r="FO47" s="16"/>
      <c r="FP47" s="112"/>
      <c r="FQ47" s="34" t="s">
        <v>437</v>
      </c>
      <c r="FR47" s="16"/>
      <c r="FS47" s="115"/>
      <c r="FT47" s="16"/>
      <c r="FU47" s="16"/>
      <c r="FV47" s="112"/>
      <c r="FW47" s="16"/>
      <c r="FX47" s="115"/>
      <c r="FY47" s="14"/>
      <c r="FZ47" s="32" t="s">
        <v>172</v>
      </c>
      <c r="GA47" s="10"/>
      <c r="GB47" s="14"/>
      <c r="GC47" s="14"/>
      <c r="GD47" s="106"/>
      <c r="GE47" s="25"/>
      <c r="GF47" s="30" t="s">
        <v>189</v>
      </c>
      <c r="GG47" s="16"/>
      <c r="GH47" s="91"/>
      <c r="GI47" s="30" t="s">
        <v>189</v>
      </c>
      <c r="GJ47" s="26"/>
      <c r="GK47" s="112"/>
      <c r="GL47" s="30" t="s">
        <v>189</v>
      </c>
      <c r="GM47" s="16"/>
      <c r="GN47" s="115"/>
      <c r="GO47" s="10"/>
      <c r="GP47" s="30" t="s">
        <v>189</v>
      </c>
      <c r="GQ47" s="16"/>
      <c r="GR47" s="91"/>
      <c r="GS47" s="30" t="s">
        <v>189</v>
      </c>
      <c r="GT47" s="26"/>
      <c r="GU47" s="91"/>
      <c r="GV47" s="30" t="s">
        <v>189</v>
      </c>
      <c r="GW47" s="16"/>
      <c r="GX47" s="141"/>
      <c r="GY47" s="30" t="s">
        <v>190</v>
      </c>
      <c r="GZ47" s="26"/>
      <c r="HA47" s="91"/>
      <c r="HB47" s="16"/>
      <c r="HC47" s="16"/>
      <c r="HD47" s="91"/>
      <c r="HE47" s="16"/>
      <c r="HF47" s="32" t="s">
        <v>178</v>
      </c>
      <c r="HG47" s="99"/>
      <c r="HH47" s="16"/>
      <c r="HI47" s="32" t="s">
        <v>162</v>
      </c>
      <c r="HJ47" s="106"/>
      <c r="HK47" s="16"/>
      <c r="HL47" s="33" t="s">
        <v>33</v>
      </c>
      <c r="HM47" s="106"/>
      <c r="HN47" s="16"/>
      <c r="HO47" s="16"/>
      <c r="HP47" s="127"/>
    </row>
    <row r="48" spans="1:224" ht="72.75" customHeight="1">
      <c r="A48" s="14">
        <f t="shared" si="26"/>
        <v>44</v>
      </c>
      <c r="B48" s="59" t="s">
        <v>5</v>
      </c>
      <c r="C48" s="61">
        <f t="shared" ref="C48:C57" si="27">COUNTIF($U48:$HP48,"ch wew *")</f>
        <v>14</v>
      </c>
      <c r="D48" s="57" t="s">
        <v>6</v>
      </c>
      <c r="E48" s="58">
        <f t="shared" si="20"/>
        <v>6</v>
      </c>
      <c r="F48" s="59" t="s">
        <v>7</v>
      </c>
      <c r="G48" s="60">
        <f t="shared" ref="G48:G57" si="28">COUNTIF($U48:$HP48,"gin i poł *")</f>
        <v>7</v>
      </c>
      <c r="H48" s="57" t="s">
        <v>8</v>
      </c>
      <c r="I48" s="62">
        <f t="shared" ref="I48:I57" si="29">COUNTIF($U48:$HP48,"psych*")</f>
        <v>7</v>
      </c>
      <c r="J48" s="74" t="s">
        <v>9</v>
      </c>
      <c r="K48" s="75">
        <f t="shared" si="23"/>
        <v>6</v>
      </c>
      <c r="L48" s="63" t="s">
        <v>11</v>
      </c>
      <c r="M48" s="64">
        <f t="shared" si="24"/>
        <v>7</v>
      </c>
      <c r="N48" s="65" t="s">
        <v>12</v>
      </c>
      <c r="O48" s="66">
        <f t="shared" si="18"/>
        <v>1</v>
      </c>
      <c r="P48" s="65" t="s">
        <v>13</v>
      </c>
      <c r="Q48" s="66">
        <f t="shared" ref="Q48:Q57" si="30">COUNTIF(U48:HP48,"Med. rat. CSM *")</f>
        <v>14</v>
      </c>
      <c r="R48" s="7"/>
      <c r="S48" s="40">
        <f t="shared" si="9"/>
        <v>44</v>
      </c>
      <c r="T48" s="148" t="s">
        <v>26</v>
      </c>
      <c r="U48" s="30" t="s">
        <v>191</v>
      </c>
      <c r="V48" s="16"/>
      <c r="W48" s="104"/>
      <c r="X48" s="30" t="s">
        <v>191</v>
      </c>
      <c r="Y48" s="104"/>
      <c r="Z48" s="30" t="s">
        <v>189</v>
      </c>
      <c r="AA48" s="16"/>
      <c r="AB48" s="104"/>
      <c r="AC48" s="30" t="s">
        <v>189</v>
      </c>
      <c r="AD48" s="16"/>
      <c r="AE48" s="104"/>
      <c r="AF48" s="30" t="s">
        <v>189</v>
      </c>
      <c r="AG48" s="157" t="s">
        <v>700</v>
      </c>
      <c r="AH48" s="30" t="s">
        <v>189</v>
      </c>
      <c r="AJ48" s="104"/>
      <c r="AK48" s="30" t="s">
        <v>190</v>
      </c>
      <c r="AL48" s="104"/>
      <c r="AM48" s="67" t="s">
        <v>456</v>
      </c>
      <c r="AN48" s="16"/>
      <c r="AO48" s="104"/>
      <c r="AP48" s="67" t="s">
        <v>456</v>
      </c>
      <c r="AQ48" s="16"/>
      <c r="AR48" s="104"/>
      <c r="AS48" s="67" t="s">
        <v>456</v>
      </c>
      <c r="AU48" s="67" t="s">
        <v>456</v>
      </c>
      <c r="AV48" s="32" t="s">
        <v>334</v>
      </c>
      <c r="AW48" s="89" t="s">
        <v>461</v>
      </c>
      <c r="AX48" s="67" t="s">
        <v>456</v>
      </c>
      <c r="AY48" s="104"/>
      <c r="AZ48" s="15" t="s">
        <v>126</v>
      </c>
      <c r="BA48" s="16"/>
      <c r="BB48" s="113" t="s">
        <v>698</v>
      </c>
      <c r="BC48" s="15" t="s">
        <v>126</v>
      </c>
      <c r="BD48" s="16"/>
      <c r="BE48" s="104"/>
      <c r="BF48" s="15" t="s">
        <v>126</v>
      </c>
      <c r="BG48" s="104"/>
      <c r="BH48" s="15" t="s">
        <v>126</v>
      </c>
      <c r="BI48" s="16"/>
      <c r="BJ48" s="104"/>
      <c r="BK48" s="15" t="s">
        <v>126</v>
      </c>
      <c r="BL48" s="104"/>
      <c r="BM48" s="15" t="s">
        <v>126</v>
      </c>
      <c r="BN48" s="16"/>
      <c r="BO48" s="89" t="s">
        <v>551</v>
      </c>
      <c r="BP48" s="15" t="s">
        <v>126</v>
      </c>
      <c r="BQ48" s="16"/>
      <c r="BR48" s="104"/>
      <c r="BS48" s="15" t="s">
        <v>126</v>
      </c>
      <c r="BT48" s="104"/>
      <c r="BU48" s="15" t="s">
        <v>126</v>
      </c>
      <c r="BV48" s="16"/>
      <c r="BW48" s="139" t="s">
        <v>552</v>
      </c>
      <c r="BX48" s="15" t="s">
        <v>126</v>
      </c>
      <c r="BY48" s="107" t="s">
        <v>554</v>
      </c>
      <c r="BZ48" s="32" t="s">
        <v>154</v>
      </c>
      <c r="CA48" s="16"/>
      <c r="CB48" s="113" t="s">
        <v>556</v>
      </c>
      <c r="CC48" s="16"/>
      <c r="CD48" s="16"/>
      <c r="CE48" s="104"/>
      <c r="CF48" s="16"/>
      <c r="CG48" s="104"/>
      <c r="CH48" s="16"/>
      <c r="CI48" s="32" t="s">
        <v>524</v>
      </c>
      <c r="CJ48" s="104"/>
      <c r="CK48" s="78" t="s">
        <v>519</v>
      </c>
      <c r="CL48" s="104"/>
      <c r="CM48" s="16"/>
      <c r="CN48" s="32" t="s">
        <v>170</v>
      </c>
      <c r="CO48" s="104"/>
      <c r="CP48" s="16"/>
      <c r="CQ48" s="16"/>
      <c r="CR48" s="104"/>
      <c r="CS48" s="17"/>
      <c r="CT48" s="145"/>
      <c r="CU48" s="16"/>
      <c r="CV48" s="16"/>
      <c r="CW48" s="139" t="s">
        <v>562</v>
      </c>
      <c r="CX48" s="32" t="s">
        <v>35</v>
      </c>
      <c r="CY48" s="104"/>
      <c r="CZ48" s="16"/>
      <c r="DA48" s="32" t="s">
        <v>150</v>
      </c>
      <c r="DB48" s="104"/>
      <c r="DC48" s="15" t="s">
        <v>68</v>
      </c>
      <c r="DD48" s="16"/>
      <c r="DE48" s="104"/>
      <c r="DF48" s="15" t="s">
        <v>68</v>
      </c>
      <c r="DG48" s="104"/>
      <c r="DH48" s="15" t="s">
        <v>69</v>
      </c>
      <c r="DI48" s="16"/>
      <c r="DJ48" s="104"/>
      <c r="DK48" s="15" t="s">
        <v>69</v>
      </c>
      <c r="DL48" s="89" t="s">
        <v>570</v>
      </c>
      <c r="DM48" s="39" t="s">
        <v>350</v>
      </c>
      <c r="DN48" s="32" t="s">
        <v>147</v>
      </c>
      <c r="DO48" s="104"/>
      <c r="DP48" s="39" t="s">
        <v>350</v>
      </c>
      <c r="DQ48" s="16"/>
      <c r="DR48" s="110" t="s">
        <v>576</v>
      </c>
      <c r="DS48" s="39" t="s">
        <v>351</v>
      </c>
      <c r="DT48" s="142" t="s">
        <v>706</v>
      </c>
      <c r="DU48" s="32" t="s">
        <v>335</v>
      </c>
      <c r="DV48" s="16"/>
      <c r="DW48" s="89" t="s">
        <v>580</v>
      </c>
      <c r="DX48" s="39" t="s">
        <v>351</v>
      </c>
      <c r="DY48" s="113" t="s">
        <v>584</v>
      </c>
      <c r="EA48" s="32" t="s">
        <v>172</v>
      </c>
      <c r="EB48" s="104"/>
      <c r="EC48" s="39" t="s">
        <v>351</v>
      </c>
      <c r="ED48" s="16"/>
      <c r="EE48" s="89" t="s">
        <v>590</v>
      </c>
      <c r="EF48" s="39" t="s">
        <v>351</v>
      </c>
      <c r="EG48" s="89" t="s">
        <v>592</v>
      </c>
      <c r="EH48" s="16"/>
      <c r="EI48" s="32" t="s">
        <v>174</v>
      </c>
      <c r="EJ48" s="104"/>
      <c r="EL48" s="110" t="s">
        <v>598</v>
      </c>
      <c r="EM48" s="16"/>
      <c r="EN48" s="16"/>
      <c r="EO48" s="89" t="s">
        <v>603</v>
      </c>
      <c r="EP48" s="104"/>
      <c r="EQ48" s="16"/>
      <c r="ER48" s="16"/>
      <c r="ES48" s="125" t="s">
        <v>608</v>
      </c>
      <c r="ET48" s="16"/>
      <c r="EU48" s="16"/>
      <c r="EV48" s="125" t="s">
        <v>613</v>
      </c>
      <c r="EW48" s="16"/>
      <c r="EX48" s="32" t="s">
        <v>158</v>
      </c>
      <c r="EY48" s="104"/>
      <c r="EZ48" s="27" t="s">
        <v>95</v>
      </c>
      <c r="FA48" s="16"/>
      <c r="FB48" s="125" t="s">
        <v>622</v>
      </c>
      <c r="FC48" s="27" t="s">
        <v>95</v>
      </c>
      <c r="FD48" s="16"/>
      <c r="FE48" s="89" t="s">
        <v>540</v>
      </c>
      <c r="FF48" s="113" t="s">
        <v>625</v>
      </c>
      <c r="FG48" s="27" t="s">
        <v>95</v>
      </c>
      <c r="FH48" s="16"/>
      <c r="FI48" s="110" t="s">
        <v>630</v>
      </c>
      <c r="FJ48" s="27" t="s">
        <v>95</v>
      </c>
      <c r="FK48" s="104"/>
      <c r="FL48" s="27" t="s">
        <v>95</v>
      </c>
      <c r="FM48" s="32" t="s">
        <v>167</v>
      </c>
      <c r="FN48" s="104"/>
      <c r="FO48" s="27" t="s">
        <v>95</v>
      </c>
      <c r="FP48" s="107" t="s">
        <v>637</v>
      </c>
      <c r="FQ48" s="27" t="s">
        <v>96</v>
      </c>
      <c r="FR48" s="16"/>
      <c r="FS48" s="110" t="s">
        <v>641</v>
      </c>
      <c r="FT48" s="16"/>
      <c r="FU48" s="16"/>
      <c r="FV48" s="104"/>
      <c r="FW48" s="34" t="s">
        <v>436</v>
      </c>
      <c r="FX48" s="104"/>
      <c r="FY48" s="34" t="s">
        <v>436</v>
      </c>
      <c r="FZ48" s="14"/>
      <c r="GA48" s="113" t="s">
        <v>650</v>
      </c>
      <c r="GB48" s="14"/>
      <c r="GC48" s="14"/>
      <c r="GD48" s="19"/>
      <c r="GE48" s="20"/>
      <c r="GF48" s="16"/>
      <c r="GG48" s="16"/>
      <c r="GH48" s="104"/>
      <c r="GI48" s="32" t="s">
        <v>157</v>
      </c>
      <c r="GJ48" s="21"/>
      <c r="GK48" s="107" t="s">
        <v>659</v>
      </c>
      <c r="GL48" s="34" t="s">
        <v>436</v>
      </c>
      <c r="GM48" s="16"/>
      <c r="GN48" s="113" t="s">
        <v>663</v>
      </c>
      <c r="GO48" s="89" t="s">
        <v>539</v>
      </c>
      <c r="GP48" s="16"/>
      <c r="GQ48" s="16"/>
      <c r="GR48" s="113" t="s">
        <v>664</v>
      </c>
      <c r="GS48" s="34" t="s">
        <v>436</v>
      </c>
      <c r="GT48" s="21"/>
      <c r="GU48" s="113" t="s">
        <v>670</v>
      </c>
      <c r="GV48" s="16"/>
      <c r="GW48" s="16"/>
      <c r="GX48" s="89" t="s">
        <v>674</v>
      </c>
      <c r="GY48" s="16"/>
      <c r="GZ48" s="21"/>
      <c r="HB48" s="34" t="s">
        <v>437</v>
      </c>
      <c r="HD48" s="104"/>
      <c r="HE48" s="32" t="s">
        <v>177</v>
      </c>
      <c r="HF48" s="16"/>
      <c r="HG48" s="125" t="s">
        <v>684</v>
      </c>
      <c r="HH48" s="34" t="s">
        <v>437</v>
      </c>
      <c r="HJ48" s="104"/>
      <c r="HK48" s="16"/>
      <c r="HL48" s="32" t="s">
        <v>162</v>
      </c>
      <c r="HM48" s="104"/>
      <c r="HN48" s="16"/>
      <c r="HO48" s="33" t="s">
        <v>33</v>
      </c>
      <c r="HP48" s="104"/>
    </row>
    <row r="49" spans="1:224" ht="72.75">
      <c r="A49" s="14">
        <f t="shared" si="26"/>
        <v>45</v>
      </c>
      <c r="B49" s="59" t="s">
        <v>5</v>
      </c>
      <c r="C49" s="61">
        <f t="shared" si="27"/>
        <v>14</v>
      </c>
      <c r="D49" s="57" t="s">
        <v>6</v>
      </c>
      <c r="E49" s="58">
        <f t="shared" si="20"/>
        <v>6</v>
      </c>
      <c r="F49" s="59" t="s">
        <v>7</v>
      </c>
      <c r="G49" s="60">
        <f t="shared" si="28"/>
        <v>7</v>
      </c>
      <c r="H49" s="57" t="s">
        <v>8</v>
      </c>
      <c r="I49" s="62">
        <f t="shared" si="29"/>
        <v>7</v>
      </c>
      <c r="J49" s="74" t="s">
        <v>9</v>
      </c>
      <c r="K49" s="75">
        <f t="shared" si="23"/>
        <v>6</v>
      </c>
      <c r="L49" s="63" t="s">
        <v>11</v>
      </c>
      <c r="M49" s="64">
        <f t="shared" si="24"/>
        <v>6</v>
      </c>
      <c r="N49" s="65" t="s">
        <v>12</v>
      </c>
      <c r="O49" s="66">
        <f t="shared" si="18"/>
        <v>1</v>
      </c>
      <c r="P49" s="65" t="s">
        <v>13</v>
      </c>
      <c r="Q49" s="66">
        <f t="shared" si="30"/>
        <v>14</v>
      </c>
      <c r="R49" s="7"/>
      <c r="S49" s="40">
        <f t="shared" si="9"/>
        <v>45</v>
      </c>
      <c r="T49" s="149"/>
      <c r="U49" s="39" t="s">
        <v>350</v>
      </c>
      <c r="V49" s="16"/>
      <c r="W49" s="105"/>
      <c r="X49" s="39" t="s">
        <v>350</v>
      </c>
      <c r="Y49" s="105"/>
      <c r="Z49" s="39" t="s">
        <v>351</v>
      </c>
      <c r="AA49" s="16"/>
      <c r="AB49" s="105"/>
      <c r="AC49" s="39" t="s">
        <v>351</v>
      </c>
      <c r="AD49" s="16"/>
      <c r="AE49" s="105"/>
      <c r="AF49" s="39" t="s">
        <v>351</v>
      </c>
      <c r="AG49" s="158"/>
      <c r="AH49" s="39" t="s">
        <v>351</v>
      </c>
      <c r="AI49" s="32" t="s">
        <v>332</v>
      </c>
      <c r="AJ49" s="105"/>
      <c r="AK49" s="30" t="s">
        <v>268</v>
      </c>
      <c r="AL49" s="105"/>
      <c r="AM49" s="30" t="s">
        <v>189</v>
      </c>
      <c r="AN49" s="16"/>
      <c r="AO49" s="105"/>
      <c r="AP49" s="30" t="s">
        <v>189</v>
      </c>
      <c r="AQ49" s="16"/>
      <c r="AR49" s="105"/>
      <c r="AS49" s="30" t="s">
        <v>189</v>
      </c>
      <c r="AU49" s="30" t="s">
        <v>189</v>
      </c>
      <c r="AV49" s="16"/>
      <c r="AW49" s="90"/>
      <c r="AX49" s="30" t="s">
        <v>189</v>
      </c>
      <c r="AY49" s="105"/>
      <c r="AZ49" s="30" t="s">
        <v>699</v>
      </c>
      <c r="BA49" s="16"/>
      <c r="BB49" s="114"/>
      <c r="BC49" s="67" t="s">
        <v>456</v>
      </c>
      <c r="BD49" s="16"/>
      <c r="BE49" s="105"/>
      <c r="BF49" s="67" t="s">
        <v>456</v>
      </c>
      <c r="BG49" s="105"/>
      <c r="BH49" s="67" t="s">
        <v>456</v>
      </c>
      <c r="BI49" s="16"/>
      <c r="BJ49" s="105"/>
      <c r="BK49" s="67" t="s">
        <v>456</v>
      </c>
      <c r="BL49" s="105"/>
      <c r="BM49" s="67" t="s">
        <v>456</v>
      </c>
      <c r="BN49" s="16"/>
      <c r="BO49" s="90"/>
      <c r="BP49" s="16"/>
      <c r="BQ49" s="16"/>
      <c r="BR49" s="105"/>
      <c r="BS49" s="16"/>
      <c r="BT49" s="105"/>
      <c r="BU49" s="16"/>
      <c r="BV49" s="16"/>
      <c r="BW49" s="140"/>
      <c r="BX49" s="78" t="s">
        <v>519</v>
      </c>
      <c r="BY49" s="108"/>
      <c r="BZ49" s="32" t="s">
        <v>155</v>
      </c>
      <c r="CA49" s="16"/>
      <c r="CB49" s="114"/>
      <c r="CC49" s="16"/>
      <c r="CD49" s="16"/>
      <c r="CE49" s="105"/>
      <c r="CF49" s="16"/>
      <c r="CG49" s="105"/>
      <c r="CH49" s="16"/>
      <c r="CI49" s="32" t="s">
        <v>524</v>
      </c>
      <c r="CJ49" s="105"/>
      <c r="CK49" s="15" t="s">
        <v>531</v>
      </c>
      <c r="CL49" s="105"/>
      <c r="CM49" s="15" t="s">
        <v>531</v>
      </c>
      <c r="CN49" s="32" t="s">
        <v>171</v>
      </c>
      <c r="CO49" s="105"/>
      <c r="CP49" s="15" t="s">
        <v>531</v>
      </c>
      <c r="CQ49" s="16"/>
      <c r="CR49" s="105"/>
      <c r="CS49" s="17"/>
      <c r="CT49" s="146"/>
      <c r="CU49" s="15" t="s">
        <v>531</v>
      </c>
      <c r="CV49" s="16"/>
      <c r="CW49" s="140"/>
      <c r="CX49" s="15" t="s">
        <v>531</v>
      </c>
      <c r="CY49" s="105"/>
      <c r="CZ49" s="15" t="s">
        <v>531</v>
      </c>
      <c r="DA49" s="32" t="s">
        <v>151</v>
      </c>
      <c r="DB49" s="105"/>
      <c r="DC49" s="15" t="s">
        <v>531</v>
      </c>
      <c r="DD49" s="16"/>
      <c r="DE49" s="105"/>
      <c r="DF49" s="15" t="s">
        <v>531</v>
      </c>
      <c r="DG49" s="105"/>
      <c r="DH49" s="15" t="s">
        <v>531</v>
      </c>
      <c r="DI49" s="16"/>
      <c r="DJ49" s="105"/>
      <c r="DK49" s="32" t="s">
        <v>35</v>
      </c>
      <c r="DL49" s="90"/>
      <c r="DM49" s="15" t="s">
        <v>531</v>
      </c>
      <c r="DN49" s="16"/>
      <c r="DO49" s="105"/>
      <c r="DP49" s="16"/>
      <c r="DQ49" s="16"/>
      <c r="DR49" s="111"/>
      <c r="DS49" s="16"/>
      <c r="DT49" s="143"/>
      <c r="DU49" s="32" t="s">
        <v>335</v>
      </c>
      <c r="DV49" s="16"/>
      <c r="DW49" s="90"/>
      <c r="DX49" s="16"/>
      <c r="DY49" s="114"/>
      <c r="DZ49" s="32" t="s">
        <v>146</v>
      </c>
      <c r="EA49" s="32" t="s">
        <v>172</v>
      </c>
      <c r="EB49" s="105"/>
      <c r="EC49" s="16"/>
      <c r="ED49" s="16"/>
      <c r="EE49" s="90"/>
      <c r="EF49" s="16"/>
      <c r="EG49" s="90"/>
      <c r="EH49" s="15" t="s">
        <v>68</v>
      </c>
      <c r="EI49" s="32" t="s">
        <v>174</v>
      </c>
      <c r="EJ49" s="105"/>
      <c r="EK49" s="15" t="s">
        <v>68</v>
      </c>
      <c r="EL49" s="111"/>
      <c r="EM49" s="15" t="s">
        <v>69</v>
      </c>
      <c r="EN49" s="16"/>
      <c r="EO49" s="90"/>
      <c r="EP49" s="105"/>
      <c r="EQ49" s="15" t="s">
        <v>69</v>
      </c>
      <c r="ER49" s="16"/>
      <c r="ES49" s="126"/>
      <c r="ET49" s="16"/>
      <c r="EU49" s="16"/>
      <c r="EV49" s="126"/>
      <c r="EW49" s="16"/>
      <c r="EX49" s="32" t="s">
        <v>159</v>
      </c>
      <c r="EY49" s="105"/>
      <c r="EZ49" s="32" t="s">
        <v>157</v>
      </c>
      <c r="FA49" s="16"/>
      <c r="FB49" s="126"/>
      <c r="FC49" s="16"/>
      <c r="FD49" s="16"/>
      <c r="FE49" s="90"/>
      <c r="FF49" s="114"/>
      <c r="FG49" s="16"/>
      <c r="FH49" s="16"/>
      <c r="FI49" s="111"/>
      <c r="FJ49" s="16"/>
      <c r="FK49" s="105"/>
      <c r="FL49" s="16"/>
      <c r="FM49" s="32" t="s">
        <v>167</v>
      </c>
      <c r="FN49" s="105"/>
      <c r="FO49" s="16"/>
      <c r="FP49" s="108"/>
      <c r="FQ49" s="16"/>
      <c r="FR49" s="16"/>
      <c r="FS49" s="111"/>
      <c r="FT49" s="27" t="s">
        <v>95</v>
      </c>
      <c r="FU49" s="16"/>
      <c r="FV49" s="105"/>
      <c r="FW49" s="27" t="s">
        <v>95</v>
      </c>
      <c r="FX49" s="105"/>
      <c r="FY49" s="27" t="s">
        <v>95</v>
      </c>
      <c r="FZ49" s="14"/>
      <c r="GA49" s="114"/>
      <c r="GB49" s="27" t="s">
        <v>95</v>
      </c>
      <c r="GC49" s="14"/>
      <c r="GD49" s="22"/>
      <c r="GE49" s="23"/>
      <c r="GF49" s="27" t="s">
        <v>95</v>
      </c>
      <c r="GG49" s="16"/>
      <c r="GH49" s="105"/>
      <c r="GI49" s="27" t="s">
        <v>95</v>
      </c>
      <c r="GJ49" s="24"/>
      <c r="GK49" s="108"/>
      <c r="GL49" s="27" t="s">
        <v>96</v>
      </c>
      <c r="GM49" s="16"/>
      <c r="GN49" s="114"/>
      <c r="GO49" s="90"/>
      <c r="GP49" s="34" t="s">
        <v>423</v>
      </c>
      <c r="GQ49" s="16"/>
      <c r="GR49" s="114"/>
      <c r="GS49" s="34" t="s">
        <v>423</v>
      </c>
      <c r="GT49" s="24"/>
      <c r="GU49" s="114"/>
      <c r="GV49" s="34" t="s">
        <v>423</v>
      </c>
      <c r="GW49" s="16"/>
      <c r="GX49" s="90"/>
      <c r="GY49" s="34" t="s">
        <v>423</v>
      </c>
      <c r="GZ49" s="24"/>
      <c r="HB49" s="34" t="s">
        <v>425</v>
      </c>
      <c r="HD49" s="105"/>
      <c r="HE49" s="34" t="s">
        <v>425</v>
      </c>
      <c r="HF49" s="16"/>
      <c r="HG49" s="126"/>
      <c r="HH49" s="32" t="s">
        <v>177</v>
      </c>
      <c r="HI49" s="24"/>
      <c r="HJ49" s="105"/>
      <c r="HK49" s="32" t="s">
        <v>163</v>
      </c>
      <c r="HL49" s="14"/>
      <c r="HM49" s="105"/>
      <c r="HN49" s="16"/>
      <c r="HO49" s="33" t="s">
        <v>33</v>
      </c>
      <c r="HP49" s="105"/>
    </row>
    <row r="50" spans="1:224" ht="72.75">
      <c r="A50" s="14">
        <f t="shared" si="26"/>
        <v>46</v>
      </c>
      <c r="B50" s="59" t="s">
        <v>5</v>
      </c>
      <c r="C50" s="61">
        <f t="shared" si="27"/>
        <v>14</v>
      </c>
      <c r="D50" s="57" t="s">
        <v>6</v>
      </c>
      <c r="E50" s="58">
        <f t="shared" si="20"/>
        <v>6</v>
      </c>
      <c r="F50" s="59" t="s">
        <v>7</v>
      </c>
      <c r="G50" s="60">
        <f t="shared" si="28"/>
        <v>8</v>
      </c>
      <c r="H50" s="57" t="s">
        <v>8</v>
      </c>
      <c r="I50" s="62">
        <f t="shared" si="29"/>
        <v>7</v>
      </c>
      <c r="J50" s="74" t="s">
        <v>9</v>
      </c>
      <c r="K50" s="75">
        <f t="shared" si="23"/>
        <v>6</v>
      </c>
      <c r="L50" s="63" t="s">
        <v>11</v>
      </c>
      <c r="M50" s="64">
        <f t="shared" si="24"/>
        <v>7</v>
      </c>
      <c r="N50" s="65" t="s">
        <v>12</v>
      </c>
      <c r="O50" s="66">
        <f t="shared" si="18"/>
        <v>1</v>
      </c>
      <c r="P50" s="65" t="s">
        <v>13</v>
      </c>
      <c r="Q50" s="66">
        <f t="shared" si="30"/>
        <v>14</v>
      </c>
      <c r="R50" s="7"/>
      <c r="S50" s="40">
        <f t="shared" ref="S50:S57" si="31">S49+1</f>
        <v>46</v>
      </c>
      <c r="T50" s="149"/>
      <c r="U50" s="15" t="s">
        <v>206</v>
      </c>
      <c r="V50" s="16"/>
      <c r="W50" s="105"/>
      <c r="X50" s="15" t="s">
        <v>206</v>
      </c>
      <c r="Y50" s="105"/>
      <c r="Z50" s="15" t="s">
        <v>206</v>
      </c>
      <c r="AA50" s="16"/>
      <c r="AB50" s="105"/>
      <c r="AC50" s="15" t="s">
        <v>206</v>
      </c>
      <c r="AD50" s="16"/>
      <c r="AE50" s="105"/>
      <c r="AF50" s="15" t="s">
        <v>206</v>
      </c>
      <c r="AG50" s="158"/>
      <c r="AH50" s="15" t="s">
        <v>206</v>
      </c>
      <c r="AI50" s="32" t="s">
        <v>333</v>
      </c>
      <c r="AJ50" s="105"/>
      <c r="AK50" s="15" t="s">
        <v>206</v>
      </c>
      <c r="AL50" s="105"/>
      <c r="AM50" s="15" t="s">
        <v>206</v>
      </c>
      <c r="AN50" s="32" t="s">
        <v>171</v>
      </c>
      <c r="AO50" s="105"/>
      <c r="AP50" s="15" t="s">
        <v>206</v>
      </c>
      <c r="AQ50" s="16"/>
      <c r="AR50" s="105"/>
      <c r="AS50" s="15" t="s">
        <v>206</v>
      </c>
      <c r="AV50" s="16"/>
      <c r="AW50" s="90"/>
      <c r="AY50" s="105"/>
      <c r="AZ50" s="15" t="s">
        <v>68</v>
      </c>
      <c r="BA50" s="16"/>
      <c r="BB50" s="114"/>
      <c r="BC50" s="15" t="s">
        <v>68</v>
      </c>
      <c r="BD50" s="32" t="s">
        <v>524</v>
      </c>
      <c r="BE50" s="105"/>
      <c r="BF50" s="15" t="s">
        <v>69</v>
      </c>
      <c r="BG50" s="105"/>
      <c r="BH50" s="15" t="s">
        <v>69</v>
      </c>
      <c r="BI50" s="16"/>
      <c r="BJ50" s="105"/>
      <c r="BK50" s="30" t="s">
        <v>189</v>
      </c>
      <c r="BL50" s="105"/>
      <c r="BM50" s="30" t="s">
        <v>189</v>
      </c>
      <c r="BN50" s="16"/>
      <c r="BO50" s="90"/>
      <c r="BP50" s="30" t="s">
        <v>189</v>
      </c>
      <c r="BR50" s="105"/>
      <c r="BS50" s="30" t="s">
        <v>189</v>
      </c>
      <c r="BT50" s="105"/>
      <c r="BU50" s="30" t="s">
        <v>189</v>
      </c>
      <c r="BV50" s="16"/>
      <c r="BW50" s="140"/>
      <c r="BX50" s="30" t="s">
        <v>189</v>
      </c>
      <c r="BY50" s="108"/>
      <c r="BZ50" s="32" t="s">
        <v>155</v>
      </c>
      <c r="CA50" s="16"/>
      <c r="CB50" s="114"/>
      <c r="CC50" s="30" t="s">
        <v>190</v>
      </c>
      <c r="CD50" s="16"/>
      <c r="CE50" s="105"/>
      <c r="CF50" s="16"/>
      <c r="CG50" s="105"/>
      <c r="CH50" s="16"/>
      <c r="CI50" s="32" t="s">
        <v>175</v>
      </c>
      <c r="CJ50" s="105"/>
      <c r="CK50" s="67" t="s">
        <v>456</v>
      </c>
      <c r="CL50" s="105"/>
      <c r="CM50" s="67" t="s">
        <v>456</v>
      </c>
      <c r="CN50" s="16"/>
      <c r="CO50" s="105"/>
      <c r="CP50" s="67" t="s">
        <v>456</v>
      </c>
      <c r="CQ50" s="16"/>
      <c r="CR50" s="105"/>
      <c r="CS50" s="17"/>
      <c r="CT50" s="146"/>
      <c r="CU50" s="67" t="s">
        <v>456</v>
      </c>
      <c r="CV50" s="16"/>
      <c r="CW50" s="140"/>
      <c r="CX50" s="67" t="s">
        <v>456</v>
      </c>
      <c r="CY50" s="105"/>
      <c r="CZ50" s="16"/>
      <c r="DA50" s="32" t="s">
        <v>147</v>
      </c>
      <c r="DB50" s="105"/>
      <c r="DC50" s="16"/>
      <c r="DD50" s="16"/>
      <c r="DE50" s="105"/>
      <c r="DF50" s="16"/>
      <c r="DG50" s="105"/>
      <c r="DH50" s="16"/>
      <c r="DI50" s="16"/>
      <c r="DJ50" s="105"/>
      <c r="DK50" s="32" t="s">
        <v>35</v>
      </c>
      <c r="DL50" s="90"/>
      <c r="DN50" s="32" t="s">
        <v>150</v>
      </c>
      <c r="DO50" s="105"/>
      <c r="DQ50" s="16"/>
      <c r="DR50" s="111"/>
      <c r="DS50" s="32" t="s">
        <v>335</v>
      </c>
      <c r="DT50" s="143"/>
      <c r="DU50" s="16"/>
      <c r="DV50" s="16"/>
      <c r="DW50" s="90"/>
      <c r="DX50" s="16"/>
      <c r="DY50" s="114"/>
      <c r="DZ50" s="34" t="s">
        <v>37</v>
      </c>
      <c r="EA50" s="32" t="s">
        <v>173</v>
      </c>
      <c r="EB50" s="105"/>
      <c r="EC50" s="34" t="s">
        <v>37</v>
      </c>
      <c r="ED50" s="16"/>
      <c r="EE50" s="90"/>
      <c r="EF50" s="34" t="s">
        <v>38</v>
      </c>
      <c r="EG50" s="90"/>
      <c r="EI50" s="16"/>
      <c r="EJ50" s="105"/>
      <c r="EK50" s="34" t="s">
        <v>38</v>
      </c>
      <c r="EL50" s="111"/>
      <c r="EM50" s="34" t="s">
        <v>38</v>
      </c>
      <c r="EN50" s="16"/>
      <c r="EO50" s="90"/>
      <c r="EP50" s="105"/>
      <c r="EQ50" s="34" t="s">
        <v>38</v>
      </c>
      <c r="ER50" s="16"/>
      <c r="ES50" s="126"/>
      <c r="ET50" s="34" t="s">
        <v>38</v>
      </c>
      <c r="EU50" s="16"/>
      <c r="EV50" s="126"/>
      <c r="EW50" s="39" t="s">
        <v>350</v>
      </c>
      <c r="EX50" s="32" t="s">
        <v>159</v>
      </c>
      <c r="EY50" s="105"/>
      <c r="EZ50" s="39" t="s">
        <v>350</v>
      </c>
      <c r="FA50" s="16"/>
      <c r="FB50" s="126"/>
      <c r="FC50" s="39" t="s">
        <v>351</v>
      </c>
      <c r="FD50" s="16"/>
      <c r="FE50" s="90"/>
      <c r="FF50" s="114"/>
      <c r="FG50" s="39" t="s">
        <v>351</v>
      </c>
      <c r="FH50" s="16"/>
      <c r="FI50" s="111"/>
      <c r="FJ50" s="39" t="s">
        <v>351</v>
      </c>
      <c r="FK50" s="105"/>
      <c r="FL50" s="39" t="s">
        <v>351</v>
      </c>
      <c r="FN50" s="105"/>
      <c r="FO50" s="32" t="s">
        <v>157</v>
      </c>
      <c r="FP50" s="108"/>
      <c r="FQ50" s="16"/>
      <c r="FR50" s="16"/>
      <c r="FS50" s="111"/>
      <c r="FT50" s="16"/>
      <c r="FU50" s="16"/>
      <c r="FV50" s="105"/>
      <c r="FW50" s="16"/>
      <c r="FX50" s="105"/>
      <c r="FY50" s="14"/>
      <c r="FZ50" s="14"/>
      <c r="GA50" s="114"/>
      <c r="GB50" s="14"/>
      <c r="GC50" s="14"/>
      <c r="GD50" s="22"/>
      <c r="GE50" s="23"/>
      <c r="GF50" s="16"/>
      <c r="GG50" s="32" t="s">
        <v>167</v>
      </c>
      <c r="GH50" s="105"/>
      <c r="GI50" s="78" t="s">
        <v>519</v>
      </c>
      <c r="GJ50" s="24"/>
      <c r="GK50" s="108"/>
      <c r="GL50" s="16"/>
      <c r="GM50" s="16"/>
      <c r="GN50" s="114"/>
      <c r="GO50" s="90"/>
      <c r="GP50" s="27" t="s">
        <v>95</v>
      </c>
      <c r="GQ50" s="16"/>
      <c r="GR50" s="114"/>
      <c r="GS50" s="27" t="s">
        <v>95</v>
      </c>
      <c r="GT50" s="24"/>
      <c r="GU50" s="114"/>
      <c r="GV50" s="27" t="s">
        <v>95</v>
      </c>
      <c r="GW50" s="16"/>
      <c r="GX50" s="90"/>
      <c r="GY50" s="27" t="s">
        <v>95</v>
      </c>
      <c r="GZ50" s="24"/>
      <c r="HB50" s="27" t="s">
        <v>95</v>
      </c>
      <c r="HC50" s="32" t="s">
        <v>182</v>
      </c>
      <c r="HD50" s="105"/>
      <c r="HE50" s="27" t="s">
        <v>95</v>
      </c>
      <c r="HF50" s="16"/>
      <c r="HG50" s="126"/>
      <c r="HH50" s="27" t="s">
        <v>96</v>
      </c>
      <c r="HI50" s="24"/>
      <c r="HJ50" s="105"/>
      <c r="HK50" s="32" t="s">
        <v>163</v>
      </c>
      <c r="HL50" s="14"/>
      <c r="HM50" s="105"/>
      <c r="HN50" s="16"/>
      <c r="HO50" s="33" t="s">
        <v>33</v>
      </c>
      <c r="HP50" s="105"/>
    </row>
    <row r="51" spans="1:224" ht="72.75">
      <c r="A51" s="14">
        <f t="shared" si="26"/>
        <v>47</v>
      </c>
      <c r="B51" s="59" t="s">
        <v>5</v>
      </c>
      <c r="C51" s="61">
        <f t="shared" si="27"/>
        <v>14</v>
      </c>
      <c r="D51" s="57" t="s">
        <v>6</v>
      </c>
      <c r="E51" s="58">
        <f t="shared" si="20"/>
        <v>6</v>
      </c>
      <c r="F51" s="59" t="s">
        <v>7</v>
      </c>
      <c r="G51" s="60">
        <f t="shared" si="28"/>
        <v>8</v>
      </c>
      <c r="H51" s="57" t="s">
        <v>8</v>
      </c>
      <c r="I51" s="62">
        <f t="shared" si="29"/>
        <v>7</v>
      </c>
      <c r="J51" s="74" t="s">
        <v>9</v>
      </c>
      <c r="K51" s="75">
        <f t="shared" si="23"/>
        <v>6</v>
      </c>
      <c r="L51" s="63" t="s">
        <v>11</v>
      </c>
      <c r="M51" s="64">
        <f t="shared" si="24"/>
        <v>7</v>
      </c>
      <c r="N51" s="65" t="s">
        <v>12</v>
      </c>
      <c r="O51" s="66">
        <f t="shared" si="18"/>
        <v>1</v>
      </c>
      <c r="P51" s="65" t="s">
        <v>13</v>
      </c>
      <c r="Q51" s="66">
        <f t="shared" si="30"/>
        <v>14</v>
      </c>
      <c r="R51" s="7"/>
      <c r="S51" s="40">
        <f t="shared" si="31"/>
        <v>47</v>
      </c>
      <c r="T51" s="149"/>
      <c r="U51" s="42" t="s">
        <v>725</v>
      </c>
      <c r="V51" s="16"/>
      <c r="W51" s="105"/>
      <c r="X51" s="39" t="s">
        <v>726</v>
      </c>
      <c r="Y51" s="105"/>
      <c r="Z51" s="16"/>
      <c r="AA51" s="16"/>
      <c r="AB51" s="105"/>
      <c r="AC51" s="16"/>
      <c r="AD51" s="16"/>
      <c r="AE51" s="105"/>
      <c r="AF51" s="39" t="s">
        <v>727</v>
      </c>
      <c r="AG51" s="158"/>
      <c r="AH51" s="39" t="s">
        <v>135</v>
      </c>
      <c r="AI51" s="32" t="s">
        <v>333</v>
      </c>
      <c r="AJ51" s="105"/>
      <c r="AK51" s="39" t="s">
        <v>355</v>
      </c>
      <c r="AL51" s="105"/>
      <c r="AM51" s="16"/>
      <c r="AN51" s="32" t="s">
        <v>171</v>
      </c>
      <c r="AO51" s="105"/>
      <c r="AP51" s="16"/>
      <c r="AQ51" s="16"/>
      <c r="AR51" s="105"/>
      <c r="AS51" s="39" t="s">
        <v>728</v>
      </c>
      <c r="AU51" s="15" t="s">
        <v>206</v>
      </c>
      <c r="AV51" s="16"/>
      <c r="AW51" s="90"/>
      <c r="AX51" s="15" t="s">
        <v>206</v>
      </c>
      <c r="AY51" s="105"/>
      <c r="AZ51" s="15" t="s">
        <v>206</v>
      </c>
      <c r="BA51" s="16"/>
      <c r="BB51" s="114"/>
      <c r="BC51" s="15" t="s">
        <v>206</v>
      </c>
      <c r="BD51" s="16"/>
      <c r="BE51" s="105"/>
      <c r="BF51" s="15" t="s">
        <v>206</v>
      </c>
      <c r="BG51" s="105"/>
      <c r="BH51" s="15" t="s">
        <v>206</v>
      </c>
      <c r="BI51" s="16"/>
      <c r="BJ51" s="105"/>
      <c r="BK51" s="15" t="s">
        <v>206</v>
      </c>
      <c r="BL51" s="105"/>
      <c r="BM51" s="15" t="s">
        <v>206</v>
      </c>
      <c r="BN51" s="16"/>
      <c r="BO51" s="90"/>
      <c r="BP51" s="15" t="s">
        <v>206</v>
      </c>
      <c r="BQ51" s="32" t="s">
        <v>524</v>
      </c>
      <c r="BR51" s="105"/>
      <c r="BS51" s="15" t="s">
        <v>206</v>
      </c>
      <c r="BT51" s="105"/>
      <c r="BU51" s="15" t="s">
        <v>70</v>
      </c>
      <c r="BV51" s="16"/>
      <c r="BW51" s="140"/>
      <c r="BX51" s="15" t="s">
        <v>68</v>
      </c>
      <c r="BY51" s="108"/>
      <c r="BZ51" s="15" t="s">
        <v>69</v>
      </c>
      <c r="CA51" s="16"/>
      <c r="CB51" s="114"/>
      <c r="CC51" s="15" t="s">
        <v>69</v>
      </c>
      <c r="CD51" s="16"/>
      <c r="CE51" s="105"/>
      <c r="CF51" s="30" t="s">
        <v>280</v>
      </c>
      <c r="CG51" s="105"/>
      <c r="CH51" s="30" t="s">
        <v>280</v>
      </c>
      <c r="CI51" s="32" t="s">
        <v>175</v>
      </c>
      <c r="CJ51" s="105"/>
      <c r="CK51" s="30" t="s">
        <v>280</v>
      </c>
      <c r="CL51" s="105"/>
      <c r="CM51" s="32" t="s">
        <v>153</v>
      </c>
      <c r="CN51" s="16"/>
      <c r="CO51" s="105"/>
      <c r="CP51" s="30" t="s">
        <v>280</v>
      </c>
      <c r="CQ51" s="16"/>
      <c r="CR51" s="105"/>
      <c r="CS51" s="17"/>
      <c r="CT51" s="146"/>
      <c r="CU51" s="30" t="s">
        <v>280</v>
      </c>
      <c r="CV51" s="16"/>
      <c r="CW51" s="140"/>
      <c r="CX51" s="32" t="s">
        <v>36</v>
      </c>
      <c r="CY51" s="105"/>
      <c r="CZ51" s="16"/>
      <c r="DA51" s="32" t="s">
        <v>147</v>
      </c>
      <c r="DB51" s="105"/>
      <c r="DC51" s="30" t="s">
        <v>280</v>
      </c>
      <c r="DD51" s="16"/>
      <c r="DE51" s="105"/>
      <c r="DF51" s="30" t="s">
        <v>281</v>
      </c>
      <c r="DG51" s="105"/>
      <c r="DH51" s="67" t="s">
        <v>526</v>
      </c>
      <c r="DI51" s="16"/>
      <c r="DJ51" s="105"/>
      <c r="DK51" s="67" t="s">
        <v>526</v>
      </c>
      <c r="DL51" s="90"/>
      <c r="DM51" s="16"/>
      <c r="DN51" s="32" t="s">
        <v>150</v>
      </c>
      <c r="DO51" s="105"/>
      <c r="DP51" s="67" t="s">
        <v>526</v>
      </c>
      <c r="DQ51" s="16"/>
      <c r="DR51" s="111"/>
      <c r="DS51" s="32" t="s">
        <v>335</v>
      </c>
      <c r="DT51" s="143"/>
      <c r="DU51" s="67" t="s">
        <v>526</v>
      </c>
      <c r="DV51" s="16"/>
      <c r="DW51" s="90"/>
      <c r="DX51" s="67" t="s">
        <v>526</v>
      </c>
      <c r="DY51" s="114"/>
      <c r="DZ51" s="16"/>
      <c r="EA51" s="32" t="s">
        <v>173</v>
      </c>
      <c r="EB51" s="105"/>
      <c r="EC51" s="16"/>
      <c r="ED51" s="16"/>
      <c r="EE51" s="90"/>
      <c r="EF51" s="27" t="s">
        <v>95</v>
      </c>
      <c r="EG51" s="90"/>
      <c r="EH51" s="27" t="s">
        <v>95</v>
      </c>
      <c r="EI51" s="16"/>
      <c r="EJ51" s="105"/>
      <c r="EK51" s="27" t="s">
        <v>95</v>
      </c>
      <c r="EL51" s="111"/>
      <c r="EM51" s="27" t="s">
        <v>95</v>
      </c>
      <c r="EN51" s="16"/>
      <c r="EO51" s="90"/>
      <c r="EP51" s="105"/>
      <c r="EQ51" s="27" t="s">
        <v>95</v>
      </c>
      <c r="ER51" s="16"/>
      <c r="ES51" s="126"/>
      <c r="ET51" s="27" t="s">
        <v>95</v>
      </c>
      <c r="EU51" s="16"/>
      <c r="EV51" s="126"/>
      <c r="EW51" s="27" t="s">
        <v>96</v>
      </c>
      <c r="EX51" s="32" t="s">
        <v>167</v>
      </c>
      <c r="EY51" s="105"/>
      <c r="EZ51" s="16"/>
      <c r="FA51" s="16"/>
      <c r="FB51" s="126"/>
      <c r="FC51" s="16"/>
      <c r="FD51" s="16"/>
      <c r="FE51" s="90"/>
      <c r="FF51" s="114"/>
      <c r="FG51" s="16"/>
      <c r="FH51" s="16"/>
      <c r="FI51" s="111"/>
      <c r="FJ51" s="16"/>
      <c r="FK51" s="105"/>
      <c r="FL51" s="16"/>
      <c r="FM51" s="32" t="s">
        <v>159</v>
      </c>
      <c r="FN51" s="105"/>
      <c r="FO51" s="32" t="s">
        <v>156</v>
      </c>
      <c r="FP51" s="108"/>
      <c r="FQ51" s="16"/>
      <c r="FR51" s="16"/>
      <c r="FS51" s="111"/>
      <c r="FT51" s="16"/>
      <c r="FU51" s="16"/>
      <c r="FV51" s="105"/>
      <c r="FW51" s="16"/>
      <c r="FX51" s="105"/>
      <c r="FY51" s="34" t="s">
        <v>37</v>
      </c>
      <c r="FZ51" s="14"/>
      <c r="GA51" s="114"/>
      <c r="GB51" s="34" t="s">
        <v>37</v>
      </c>
      <c r="GC51" s="14"/>
      <c r="GD51" s="22"/>
      <c r="GE51" s="23"/>
      <c r="GF51" s="34" t="s">
        <v>38</v>
      </c>
      <c r="GG51" s="16"/>
      <c r="GH51" s="105"/>
      <c r="GI51" s="34" t="s">
        <v>38</v>
      </c>
      <c r="GJ51" s="24"/>
      <c r="GK51" s="108"/>
      <c r="GL51" s="34" t="s">
        <v>38</v>
      </c>
      <c r="GM51" s="16"/>
      <c r="GN51" s="114"/>
      <c r="GO51" s="90"/>
      <c r="GP51" s="34" t="s">
        <v>38</v>
      </c>
      <c r="GQ51" s="16"/>
      <c r="GR51" s="114"/>
      <c r="GS51" s="34" t="s">
        <v>38</v>
      </c>
      <c r="GT51" s="24"/>
      <c r="GU51" s="114"/>
      <c r="GV51" s="16"/>
      <c r="GW51" s="16"/>
      <c r="GX51" s="90"/>
      <c r="GY51" s="78" t="s">
        <v>519</v>
      </c>
      <c r="GZ51" s="24"/>
      <c r="HB51" s="16"/>
      <c r="HD51" s="105"/>
      <c r="HF51" s="32" t="s">
        <v>181</v>
      </c>
      <c r="HG51" s="126"/>
      <c r="HH51" s="32" t="s">
        <v>163</v>
      </c>
      <c r="HJ51" s="105"/>
      <c r="HK51" s="14"/>
      <c r="HM51" s="105"/>
      <c r="HN51" s="16"/>
      <c r="HO51" s="33" t="s">
        <v>33</v>
      </c>
      <c r="HP51" s="105"/>
    </row>
    <row r="52" spans="1:224" ht="72.75">
      <c r="A52" s="14">
        <f t="shared" si="26"/>
        <v>48</v>
      </c>
      <c r="B52" s="59" t="s">
        <v>5</v>
      </c>
      <c r="C52" s="61">
        <f t="shared" si="27"/>
        <v>15</v>
      </c>
      <c r="D52" s="57" t="s">
        <v>6</v>
      </c>
      <c r="E52" s="58">
        <f t="shared" si="20"/>
        <v>6</v>
      </c>
      <c r="F52" s="59" t="s">
        <v>7</v>
      </c>
      <c r="G52" s="60">
        <f t="shared" si="28"/>
        <v>8</v>
      </c>
      <c r="H52" s="57" t="s">
        <v>8</v>
      </c>
      <c r="I52" s="62">
        <f t="shared" si="29"/>
        <v>7</v>
      </c>
      <c r="J52" s="74" t="s">
        <v>9</v>
      </c>
      <c r="K52" s="75">
        <f t="shared" si="23"/>
        <v>6</v>
      </c>
      <c r="L52" s="63" t="s">
        <v>11</v>
      </c>
      <c r="M52" s="64">
        <f t="shared" si="24"/>
        <v>7</v>
      </c>
      <c r="N52" s="65" t="s">
        <v>12</v>
      </c>
      <c r="O52" s="66">
        <f t="shared" si="18"/>
        <v>1</v>
      </c>
      <c r="P52" s="65" t="s">
        <v>13</v>
      </c>
      <c r="Q52" s="66">
        <f t="shared" si="30"/>
        <v>14</v>
      </c>
      <c r="R52" s="7"/>
      <c r="S52" s="40">
        <f t="shared" si="31"/>
        <v>48</v>
      </c>
      <c r="T52" s="149"/>
      <c r="U52" s="43" t="s">
        <v>87</v>
      </c>
      <c r="V52" s="16"/>
      <c r="W52" s="105"/>
      <c r="X52" s="37" t="s">
        <v>87</v>
      </c>
      <c r="Y52" s="105"/>
      <c r="Z52" s="37" t="s">
        <v>87</v>
      </c>
      <c r="AA52" s="16"/>
      <c r="AB52" s="105"/>
      <c r="AC52" s="37" t="s">
        <v>87</v>
      </c>
      <c r="AD52" s="16"/>
      <c r="AE52" s="105"/>
      <c r="AF52" s="37" t="s">
        <v>87</v>
      </c>
      <c r="AG52" s="158"/>
      <c r="AH52" s="37" t="s">
        <v>87</v>
      </c>
      <c r="AI52" s="32" t="s">
        <v>524</v>
      </c>
      <c r="AJ52" s="105"/>
      <c r="AK52" s="37" t="s">
        <v>88</v>
      </c>
      <c r="AL52" s="105"/>
      <c r="AM52" s="16"/>
      <c r="AN52" s="32" t="s">
        <v>170</v>
      </c>
      <c r="AO52" s="105"/>
      <c r="AP52" s="16"/>
      <c r="AQ52" s="16"/>
      <c r="AR52" s="105"/>
      <c r="AS52" s="16"/>
      <c r="AU52" s="39" t="s">
        <v>726</v>
      </c>
      <c r="AV52" s="16"/>
      <c r="AW52" s="90"/>
      <c r="AX52" s="39" t="s">
        <v>729</v>
      </c>
      <c r="AY52" s="105"/>
      <c r="AZ52" s="34" t="s">
        <v>430</v>
      </c>
      <c r="BA52" s="16"/>
      <c r="BB52" s="114"/>
      <c r="BC52" s="34" t="s">
        <v>430</v>
      </c>
      <c r="BE52" s="105"/>
      <c r="BF52" s="39" t="s">
        <v>134</v>
      </c>
      <c r="BG52" s="105"/>
      <c r="BH52" s="39" t="s">
        <v>137</v>
      </c>
      <c r="BI52" s="16"/>
      <c r="BJ52" s="105"/>
      <c r="BK52" s="39" t="s">
        <v>133</v>
      </c>
      <c r="BL52" s="105"/>
      <c r="BM52" s="34" t="s">
        <v>510</v>
      </c>
      <c r="BN52" s="16"/>
      <c r="BO52" s="90"/>
      <c r="BP52" s="67" t="s">
        <v>526</v>
      </c>
      <c r="BQ52" s="32" t="s">
        <v>334</v>
      </c>
      <c r="BR52" s="105"/>
      <c r="BS52" s="39" t="s">
        <v>135</v>
      </c>
      <c r="BT52" s="105"/>
      <c r="BU52" s="67" t="s">
        <v>526</v>
      </c>
      <c r="BW52" s="140"/>
      <c r="BX52" s="67" t="s">
        <v>526</v>
      </c>
      <c r="BY52" s="108"/>
      <c r="BZ52" s="67" t="s">
        <v>526</v>
      </c>
      <c r="CA52" s="16"/>
      <c r="CB52" s="114"/>
      <c r="CC52" s="67" t="s">
        <v>526</v>
      </c>
      <c r="CD52" s="16"/>
      <c r="CE52" s="105"/>
      <c r="CF52" s="16"/>
      <c r="CG52" s="105"/>
      <c r="CH52" s="16"/>
      <c r="CI52" s="32" t="s">
        <v>174</v>
      </c>
      <c r="CJ52" s="105"/>
      <c r="CK52" s="16"/>
      <c r="CL52" s="105"/>
      <c r="CM52" s="32" t="s">
        <v>154</v>
      </c>
      <c r="CN52" s="32" t="s">
        <v>151</v>
      </c>
      <c r="CO52" s="105"/>
      <c r="CP52" s="16"/>
      <c r="CQ52" s="16"/>
      <c r="CR52" s="105"/>
      <c r="CS52" s="17"/>
      <c r="CT52" s="146"/>
      <c r="CU52" s="16"/>
      <c r="CV52" s="16"/>
      <c r="CW52" s="140"/>
      <c r="CX52" s="32" t="s">
        <v>36</v>
      </c>
      <c r="CY52" s="105"/>
      <c r="CZ52" s="15" t="s">
        <v>439</v>
      </c>
      <c r="DA52" s="32" t="s">
        <v>172</v>
      </c>
      <c r="DB52" s="105"/>
      <c r="DC52" s="15" t="s">
        <v>439</v>
      </c>
      <c r="DD52" s="16"/>
      <c r="DE52" s="105"/>
      <c r="DF52" s="15" t="s">
        <v>439</v>
      </c>
      <c r="DG52" s="105"/>
      <c r="DH52" s="15" t="s">
        <v>439</v>
      </c>
      <c r="DI52" s="16"/>
      <c r="DJ52" s="105"/>
      <c r="DK52" s="15" t="s">
        <v>439</v>
      </c>
      <c r="DL52" s="90"/>
      <c r="DM52" s="15" t="s">
        <v>439</v>
      </c>
      <c r="DN52" s="16"/>
      <c r="DO52" s="105"/>
      <c r="DP52" s="15" t="s">
        <v>439</v>
      </c>
      <c r="DQ52" s="16"/>
      <c r="DR52" s="111"/>
      <c r="DS52" s="15" t="s">
        <v>439</v>
      </c>
      <c r="DT52" s="143"/>
      <c r="DU52" s="15" t="s">
        <v>439</v>
      </c>
      <c r="DV52" s="16"/>
      <c r="DW52" s="90"/>
      <c r="DX52" s="15" t="s">
        <v>439</v>
      </c>
      <c r="DY52" s="114"/>
      <c r="DZ52" s="15" t="s">
        <v>107</v>
      </c>
      <c r="EA52" s="16"/>
      <c r="EB52" s="105"/>
      <c r="EC52" s="15" t="s">
        <v>107</v>
      </c>
      <c r="ED52" s="16"/>
      <c r="EE52" s="90"/>
      <c r="EF52" s="15" t="s">
        <v>107</v>
      </c>
      <c r="EG52" s="90"/>
      <c r="EH52" s="15" t="s">
        <v>107</v>
      </c>
      <c r="EI52" s="16"/>
      <c r="EJ52" s="105"/>
      <c r="EK52" s="15" t="s">
        <v>107</v>
      </c>
      <c r="EL52" s="111"/>
      <c r="EM52" s="32" t="s">
        <v>146</v>
      </c>
      <c r="EN52" s="16"/>
      <c r="EO52" s="90"/>
      <c r="EP52" s="105"/>
      <c r="EQ52" s="16"/>
      <c r="ER52" s="16"/>
      <c r="ES52" s="126"/>
      <c r="ET52" s="16"/>
      <c r="EU52" s="16"/>
      <c r="EV52" s="126"/>
      <c r="EW52" s="34" t="s">
        <v>38</v>
      </c>
      <c r="EX52" s="16"/>
      <c r="EY52" s="105"/>
      <c r="EZ52" s="34" t="s">
        <v>38</v>
      </c>
      <c r="FA52" s="16"/>
      <c r="FB52" s="126"/>
      <c r="FC52" s="34" t="s">
        <v>38</v>
      </c>
      <c r="FD52" s="16"/>
      <c r="FE52" s="90"/>
      <c r="FF52" s="114"/>
      <c r="FG52" s="34" t="s">
        <v>38</v>
      </c>
      <c r="FH52" s="16"/>
      <c r="FI52" s="111"/>
      <c r="FJ52" s="30" t="s">
        <v>189</v>
      </c>
      <c r="FK52" s="105"/>
      <c r="FL52" s="30" t="s">
        <v>189</v>
      </c>
      <c r="FM52" s="32" t="s">
        <v>159</v>
      </c>
      <c r="FN52" s="105"/>
      <c r="FO52" s="32" t="s">
        <v>156</v>
      </c>
      <c r="FP52" s="108"/>
      <c r="FQ52" s="30" t="s">
        <v>189</v>
      </c>
      <c r="FR52" s="16"/>
      <c r="FS52" s="111"/>
      <c r="FT52" s="30" t="s">
        <v>189</v>
      </c>
      <c r="FU52" s="16"/>
      <c r="FV52" s="105"/>
      <c r="FW52" s="30" t="s">
        <v>189</v>
      </c>
      <c r="FX52" s="105"/>
      <c r="FY52" s="30" t="s">
        <v>189</v>
      </c>
      <c r="FZ52" s="14"/>
      <c r="GA52" s="114"/>
      <c r="GB52" s="30" t="s">
        <v>190</v>
      </c>
      <c r="GC52" s="14"/>
      <c r="GD52" s="22"/>
      <c r="GE52" s="23"/>
      <c r="GF52" s="16"/>
      <c r="GG52" s="32" t="s">
        <v>166</v>
      </c>
      <c r="GH52" s="105"/>
      <c r="GI52" s="78" t="s">
        <v>519</v>
      </c>
      <c r="GJ52" s="24"/>
      <c r="GK52" s="108"/>
      <c r="GL52" s="16"/>
      <c r="GM52" s="16"/>
      <c r="GN52" s="114"/>
      <c r="GO52" s="90"/>
      <c r="GP52" s="16"/>
      <c r="GQ52" s="16"/>
      <c r="GR52" s="114"/>
      <c r="GS52" s="16"/>
      <c r="GT52" s="24"/>
      <c r="GU52" s="114"/>
      <c r="GV52" s="32" t="s">
        <v>335</v>
      </c>
      <c r="GW52" s="16"/>
      <c r="GX52" s="90"/>
      <c r="GY52" s="16"/>
      <c r="GZ52" s="24"/>
      <c r="HB52" s="32" t="s">
        <v>180</v>
      </c>
      <c r="HC52" s="16"/>
      <c r="HD52" s="105"/>
      <c r="HE52" s="16"/>
      <c r="HF52" s="16"/>
      <c r="HG52" s="126"/>
      <c r="HH52" s="16"/>
      <c r="HI52" s="24"/>
      <c r="HJ52" s="105"/>
      <c r="HK52" s="14"/>
      <c r="HL52" s="32" t="s">
        <v>162</v>
      </c>
      <c r="HM52" s="105"/>
      <c r="HN52" s="16"/>
      <c r="HO52" s="33" t="s">
        <v>33</v>
      </c>
      <c r="HP52" s="105"/>
    </row>
    <row r="53" spans="1:224" ht="72.75">
      <c r="A53" s="14">
        <f t="shared" si="26"/>
        <v>49</v>
      </c>
      <c r="B53" s="59" t="s">
        <v>5</v>
      </c>
      <c r="C53" s="61">
        <f>COUNTIF($V53:$HP53,"ch wew *")</f>
        <v>15</v>
      </c>
      <c r="D53" s="57" t="s">
        <v>6</v>
      </c>
      <c r="E53" s="58">
        <f>COUNTIF($V53:$HP53,"chir*")</f>
        <v>6</v>
      </c>
      <c r="F53" s="59" t="s">
        <v>7</v>
      </c>
      <c r="G53" s="60">
        <f>COUNTIF($V53:$HP53,"gin i poł *")</f>
        <v>7</v>
      </c>
      <c r="H53" s="57" t="s">
        <v>8</v>
      </c>
      <c r="I53" s="62">
        <f>COUNTIF($V53:$HP53,"psych*")</f>
        <v>7</v>
      </c>
      <c r="J53" s="74" t="s">
        <v>9</v>
      </c>
      <c r="K53" s="75">
        <f>COUNTIF($V53:$HP53,"ped *")</f>
        <v>6</v>
      </c>
      <c r="L53" s="63" t="s">
        <v>11</v>
      </c>
      <c r="M53" s="64">
        <f>COUNTIF($V53:$HP53,"med. Rodz. *")</f>
        <v>7</v>
      </c>
      <c r="N53" s="65" t="s">
        <v>12</v>
      </c>
      <c r="O53" s="66">
        <f>COUNTIF($V53:$HP53,"Med. rat. SOR*")</f>
        <v>1</v>
      </c>
      <c r="P53" s="65" t="s">
        <v>13</v>
      </c>
      <c r="Q53" s="66">
        <f>COUNTIF(V53:HP53,"Med. rat. CSM *")</f>
        <v>14</v>
      </c>
      <c r="R53" s="7"/>
      <c r="S53" s="40">
        <f t="shared" si="31"/>
        <v>49</v>
      </c>
      <c r="T53" s="149"/>
      <c r="V53" s="16"/>
      <c r="W53" s="105"/>
      <c r="X53" s="67" t="s">
        <v>525</v>
      </c>
      <c r="Y53" s="105"/>
      <c r="Z53" s="67" t="s">
        <v>525</v>
      </c>
      <c r="AA53" s="16"/>
      <c r="AB53" s="105"/>
      <c r="AC53" s="67" t="s">
        <v>525</v>
      </c>
      <c r="AD53" s="16"/>
      <c r="AE53" s="105"/>
      <c r="AF53" s="67" t="s">
        <v>525</v>
      </c>
      <c r="AG53" s="158"/>
      <c r="AH53" s="16"/>
      <c r="AI53" s="32" t="s">
        <v>524</v>
      </c>
      <c r="AJ53" s="105"/>
      <c r="AK53" s="67" t="s">
        <v>525</v>
      </c>
      <c r="AL53" s="105"/>
      <c r="AM53" s="37" t="s">
        <v>87</v>
      </c>
      <c r="AN53" s="32" t="s">
        <v>170</v>
      </c>
      <c r="AO53" s="105"/>
      <c r="AP53" s="37" t="s">
        <v>87</v>
      </c>
      <c r="AQ53" s="16"/>
      <c r="AR53" s="105"/>
      <c r="AS53" s="37" t="s">
        <v>87</v>
      </c>
      <c r="AU53" s="37" t="s">
        <v>87</v>
      </c>
      <c r="AV53" s="16"/>
      <c r="AW53" s="90"/>
      <c r="AX53" s="37" t="s">
        <v>87</v>
      </c>
      <c r="AY53" s="105"/>
      <c r="AZ53" s="37" t="s">
        <v>87</v>
      </c>
      <c r="BA53" s="16"/>
      <c r="BB53" s="114"/>
      <c r="BC53" s="37" t="s">
        <v>88</v>
      </c>
      <c r="BD53" s="16"/>
      <c r="BE53" s="105"/>
      <c r="BF53" s="16"/>
      <c r="BG53" s="105"/>
      <c r="BH53" s="45" t="s">
        <v>464</v>
      </c>
      <c r="BI53" s="16"/>
      <c r="BJ53" s="105"/>
      <c r="BK53" s="45" t="s">
        <v>464</v>
      </c>
      <c r="BL53" s="105"/>
      <c r="BM53" s="45" t="s">
        <v>464</v>
      </c>
      <c r="BN53" s="16"/>
      <c r="BO53" s="90"/>
      <c r="BP53" s="45" t="s">
        <v>464</v>
      </c>
      <c r="BQ53" s="32" t="s">
        <v>334</v>
      </c>
      <c r="BR53" s="105"/>
      <c r="BS53" s="45" t="s">
        <v>464</v>
      </c>
      <c r="BT53" s="105"/>
      <c r="BU53" s="45" t="s">
        <v>464</v>
      </c>
      <c r="BW53" s="140"/>
      <c r="BX53" s="45" t="s">
        <v>464</v>
      </c>
      <c r="BY53" s="108"/>
      <c r="BZ53" s="45" t="s">
        <v>464</v>
      </c>
      <c r="CA53" s="16"/>
      <c r="CB53" s="114"/>
      <c r="CC53" s="45" t="s">
        <v>464</v>
      </c>
      <c r="CD53" s="16"/>
      <c r="CE53" s="105"/>
      <c r="CF53" s="45" t="s">
        <v>464</v>
      </c>
      <c r="CG53" s="105"/>
      <c r="CH53" s="16"/>
      <c r="CI53" s="32" t="s">
        <v>174</v>
      </c>
      <c r="CJ53" s="105"/>
      <c r="CK53" s="78" t="s">
        <v>519</v>
      </c>
      <c r="CL53" s="105"/>
      <c r="CM53" s="32" t="s">
        <v>153</v>
      </c>
      <c r="CN53" s="32" t="s">
        <v>150</v>
      </c>
      <c r="CO53" s="105"/>
      <c r="CP53" s="15" t="s">
        <v>100</v>
      </c>
      <c r="CQ53" s="16"/>
      <c r="CR53" s="105"/>
      <c r="CS53" s="17"/>
      <c r="CT53" s="146"/>
      <c r="CU53" s="15" t="s">
        <v>100</v>
      </c>
      <c r="CV53" s="16"/>
      <c r="CW53" s="140"/>
      <c r="CX53" s="15" t="s">
        <v>100</v>
      </c>
      <c r="CY53" s="105"/>
      <c r="CZ53" s="15" t="s">
        <v>100</v>
      </c>
      <c r="DA53" s="32" t="s">
        <v>172</v>
      </c>
      <c r="DB53" s="105"/>
      <c r="DC53" s="15" t="s">
        <v>100</v>
      </c>
      <c r="DD53" s="16"/>
      <c r="DE53" s="105"/>
      <c r="DF53" s="16"/>
      <c r="DG53" s="105"/>
      <c r="DH53" s="30" t="s">
        <v>280</v>
      </c>
      <c r="DI53" s="16"/>
      <c r="DJ53" s="105"/>
      <c r="DK53" s="32" t="s">
        <v>36</v>
      </c>
      <c r="DL53" s="90"/>
      <c r="DM53" s="30" t="s">
        <v>280</v>
      </c>
      <c r="DN53" s="16"/>
      <c r="DO53" s="105"/>
      <c r="DP53" s="32" t="s">
        <v>335</v>
      </c>
      <c r="DQ53" s="16"/>
      <c r="DR53" s="111"/>
      <c r="DS53" s="30" t="s">
        <v>280</v>
      </c>
      <c r="DT53" s="143"/>
      <c r="DU53" s="30" t="s">
        <v>280</v>
      </c>
      <c r="DV53" s="16"/>
      <c r="DW53" s="90"/>
      <c r="DX53" s="39" t="s">
        <v>138</v>
      </c>
      <c r="DY53" s="114"/>
      <c r="DZ53" s="16"/>
      <c r="EA53" s="32" t="s">
        <v>147</v>
      </c>
      <c r="EB53" s="105"/>
      <c r="EC53" s="30" t="s">
        <v>280</v>
      </c>
      <c r="ED53" s="16"/>
      <c r="EE53" s="90"/>
      <c r="EF53" s="39" t="s">
        <v>138</v>
      </c>
      <c r="EG53" s="90"/>
      <c r="EH53" s="39" t="s">
        <v>139</v>
      </c>
      <c r="EI53" s="16"/>
      <c r="EJ53" s="105"/>
      <c r="EK53" s="39" t="s">
        <v>139</v>
      </c>
      <c r="EL53" s="111"/>
      <c r="EM53" s="30" t="s">
        <v>280</v>
      </c>
      <c r="EN53" s="16"/>
      <c r="EO53" s="90"/>
      <c r="EP53" s="105"/>
      <c r="EQ53" s="30" t="s">
        <v>190</v>
      </c>
      <c r="ER53" s="16"/>
      <c r="ES53" s="126"/>
      <c r="ET53" s="39" t="s">
        <v>139</v>
      </c>
      <c r="EU53" s="16"/>
      <c r="EV53" s="126"/>
      <c r="EW53" s="39" t="s">
        <v>139</v>
      </c>
      <c r="EX53" s="16"/>
      <c r="EY53" s="105"/>
      <c r="EZ53" s="16"/>
      <c r="FA53" s="16"/>
      <c r="FB53" s="126"/>
      <c r="FC53" s="16"/>
      <c r="FD53" s="16"/>
      <c r="FE53" s="90"/>
      <c r="FF53" s="114"/>
      <c r="FG53" s="16"/>
      <c r="FH53" s="16"/>
      <c r="FI53" s="111"/>
      <c r="FJ53" s="16"/>
      <c r="FK53" s="105"/>
      <c r="FL53" s="16"/>
      <c r="FM53" s="32" t="s">
        <v>158</v>
      </c>
      <c r="FN53" s="105"/>
      <c r="FO53" s="16"/>
      <c r="FP53" s="108"/>
      <c r="FQ53" s="16"/>
      <c r="FR53" s="16"/>
      <c r="FS53" s="111"/>
      <c r="FT53" s="16"/>
      <c r="FU53" s="16"/>
      <c r="FV53" s="105"/>
      <c r="FW53" s="16"/>
      <c r="FX53" s="105"/>
      <c r="FY53" s="14"/>
      <c r="FZ53" s="14"/>
      <c r="GA53" s="114"/>
      <c r="GB53" s="14"/>
      <c r="GC53" s="14"/>
      <c r="GD53" s="22"/>
      <c r="GE53" s="23"/>
      <c r="GF53" s="16"/>
      <c r="GG53" s="32" t="s">
        <v>166</v>
      </c>
      <c r="GH53" s="105"/>
      <c r="GI53" s="32" t="s">
        <v>157</v>
      </c>
      <c r="GJ53" s="24"/>
      <c r="GK53" s="108"/>
      <c r="GL53" s="16"/>
      <c r="GM53" s="16"/>
      <c r="GN53" s="114"/>
      <c r="GO53" s="90"/>
      <c r="GP53" s="16"/>
      <c r="GQ53" s="16"/>
      <c r="GR53" s="114"/>
      <c r="GS53" s="34" t="s">
        <v>430</v>
      </c>
      <c r="GT53" s="24"/>
      <c r="GU53" s="114"/>
      <c r="GV53" s="34" t="s">
        <v>430</v>
      </c>
      <c r="GW53" s="16"/>
      <c r="GX53" s="90"/>
      <c r="GY53" s="34" t="s">
        <v>430</v>
      </c>
      <c r="GZ53" s="24"/>
      <c r="HB53" s="32" t="s">
        <v>180</v>
      </c>
      <c r="HC53" s="16"/>
      <c r="HD53" s="105"/>
      <c r="HE53" s="34" t="s">
        <v>430</v>
      </c>
      <c r="HF53" s="32" t="s">
        <v>162</v>
      </c>
      <c r="HG53" s="126"/>
      <c r="HH53" s="34" t="s">
        <v>431</v>
      </c>
      <c r="HI53" s="24"/>
      <c r="HJ53" s="105"/>
      <c r="HK53" s="34" t="s">
        <v>430</v>
      </c>
      <c r="HL53" s="16"/>
      <c r="HM53" s="105"/>
      <c r="HN53" s="16"/>
      <c r="HO53" s="33" t="s">
        <v>33</v>
      </c>
      <c r="HP53" s="105"/>
    </row>
    <row r="54" spans="1:224" ht="72.75">
      <c r="A54" s="14">
        <f t="shared" si="26"/>
        <v>50</v>
      </c>
      <c r="B54" s="59" t="s">
        <v>5</v>
      </c>
      <c r="C54" s="61">
        <f t="shared" si="27"/>
        <v>15</v>
      </c>
      <c r="D54" s="57" t="s">
        <v>6</v>
      </c>
      <c r="E54" s="58">
        <f t="shared" si="20"/>
        <v>6</v>
      </c>
      <c r="F54" s="59" t="s">
        <v>7</v>
      </c>
      <c r="G54" s="60">
        <f t="shared" si="28"/>
        <v>7</v>
      </c>
      <c r="H54" s="57" t="s">
        <v>8</v>
      </c>
      <c r="I54" s="62">
        <f t="shared" si="29"/>
        <v>7</v>
      </c>
      <c r="J54" s="74" t="s">
        <v>9</v>
      </c>
      <c r="K54" s="75">
        <f t="shared" si="23"/>
        <v>6</v>
      </c>
      <c r="L54" s="63" t="s">
        <v>11</v>
      </c>
      <c r="M54" s="64">
        <f t="shared" si="24"/>
        <v>7</v>
      </c>
      <c r="N54" s="65" t="s">
        <v>12</v>
      </c>
      <c r="O54" s="66">
        <f t="shared" si="18"/>
        <v>1</v>
      </c>
      <c r="P54" s="65" t="s">
        <v>13</v>
      </c>
      <c r="Q54" s="66">
        <f t="shared" si="30"/>
        <v>14</v>
      </c>
      <c r="R54" s="7"/>
      <c r="S54" s="40">
        <f t="shared" si="31"/>
        <v>50</v>
      </c>
      <c r="T54" s="149"/>
      <c r="U54" s="41"/>
      <c r="V54" s="16"/>
      <c r="W54" s="105"/>
      <c r="X54" s="16"/>
      <c r="Y54" s="105"/>
      <c r="Z54" s="16"/>
      <c r="AA54" s="32" t="s">
        <v>171</v>
      </c>
      <c r="AB54" s="105"/>
      <c r="AC54" s="16"/>
      <c r="AD54" s="16"/>
      <c r="AE54" s="105"/>
      <c r="AF54" s="16"/>
      <c r="AG54" s="158"/>
      <c r="AH54" s="16"/>
      <c r="AI54" s="32" t="s">
        <v>332</v>
      </c>
      <c r="AJ54" s="105"/>
      <c r="AK54" s="16"/>
      <c r="AL54" s="105"/>
      <c r="AM54" s="67" t="s">
        <v>525</v>
      </c>
      <c r="AN54" s="16"/>
      <c r="AO54" s="105"/>
      <c r="AP54" s="67" t="s">
        <v>525</v>
      </c>
      <c r="AQ54" s="16"/>
      <c r="AR54" s="105"/>
      <c r="AS54" s="67" t="s">
        <v>525</v>
      </c>
      <c r="AU54" s="67" t="s">
        <v>525</v>
      </c>
      <c r="AV54" s="16"/>
      <c r="AW54" s="90"/>
      <c r="AX54" s="67" t="s">
        <v>525</v>
      </c>
      <c r="AY54" s="105"/>
      <c r="AZ54" s="32" t="s">
        <v>152</v>
      </c>
      <c r="BA54" s="16"/>
      <c r="BB54" s="114"/>
      <c r="BC54" s="15" t="s">
        <v>100</v>
      </c>
      <c r="BD54" s="32" t="s">
        <v>524</v>
      </c>
      <c r="BE54" s="105"/>
      <c r="BF54" s="15" t="s">
        <v>100</v>
      </c>
      <c r="BG54" s="105"/>
      <c r="BH54" s="15" t="s">
        <v>100</v>
      </c>
      <c r="BI54" s="16"/>
      <c r="BJ54" s="105"/>
      <c r="BK54" s="15" t="s">
        <v>100</v>
      </c>
      <c r="BL54" s="105"/>
      <c r="BM54" s="15" t="s">
        <v>100</v>
      </c>
      <c r="BN54" s="16"/>
      <c r="BO54" s="90"/>
      <c r="BQ54" s="32" t="s">
        <v>174</v>
      </c>
      <c r="BR54" s="105"/>
      <c r="BT54" s="105"/>
      <c r="BU54" s="16"/>
      <c r="BW54" s="140"/>
      <c r="BY54" s="108"/>
      <c r="BZ54" s="16"/>
      <c r="CA54" s="16"/>
      <c r="CB54" s="114"/>
      <c r="CC54" s="16"/>
      <c r="CD54" s="16"/>
      <c r="CE54" s="105"/>
      <c r="CG54" s="105"/>
      <c r="CH54" s="45" t="s">
        <v>464</v>
      </c>
      <c r="CI54" s="16"/>
      <c r="CJ54" s="105"/>
      <c r="CK54" s="45" t="s">
        <v>464</v>
      </c>
      <c r="CL54" s="105"/>
      <c r="CM54" s="45" t="s">
        <v>464</v>
      </c>
      <c r="CN54" s="16"/>
      <c r="CO54" s="105"/>
      <c r="CP54" s="45" t="s">
        <v>464</v>
      </c>
      <c r="CQ54" s="16"/>
      <c r="CR54" s="105"/>
      <c r="CS54" s="17"/>
      <c r="CT54" s="146"/>
      <c r="CU54" s="45" t="s">
        <v>464</v>
      </c>
      <c r="CV54" s="16"/>
      <c r="CW54" s="140"/>
      <c r="CX54" s="45" t="s">
        <v>464</v>
      </c>
      <c r="CY54" s="105"/>
      <c r="CZ54" s="45" t="s">
        <v>464</v>
      </c>
      <c r="DA54" s="32" t="s">
        <v>151</v>
      </c>
      <c r="DB54" s="105"/>
      <c r="DC54" s="45" t="s">
        <v>464</v>
      </c>
      <c r="DD54" s="16"/>
      <c r="DE54" s="105"/>
      <c r="DF54" s="45" t="s">
        <v>464</v>
      </c>
      <c r="DG54" s="105"/>
      <c r="DH54" s="45" t="s">
        <v>464</v>
      </c>
      <c r="DI54" s="16"/>
      <c r="DJ54" s="105"/>
      <c r="DL54" s="90"/>
      <c r="DM54" s="30" t="s">
        <v>187</v>
      </c>
      <c r="DN54" s="32" t="s">
        <v>173</v>
      </c>
      <c r="DO54" s="105"/>
      <c r="DP54" s="32" t="s">
        <v>335</v>
      </c>
      <c r="DQ54" s="16"/>
      <c r="DR54" s="111"/>
      <c r="DS54" s="30" t="s">
        <v>187</v>
      </c>
      <c r="DT54" s="143"/>
      <c r="DU54" s="30" t="s">
        <v>187</v>
      </c>
      <c r="DV54" s="16"/>
      <c r="DW54" s="90"/>
      <c r="DX54" s="32" t="s">
        <v>34</v>
      </c>
      <c r="DY54" s="114"/>
      <c r="DZ54" s="30" t="s">
        <v>187</v>
      </c>
      <c r="EA54" s="32" t="s">
        <v>147</v>
      </c>
      <c r="EB54" s="105"/>
      <c r="EC54" s="30" t="s">
        <v>187</v>
      </c>
      <c r="ED54" s="16"/>
      <c r="EE54" s="90"/>
      <c r="EF54" s="30" t="s">
        <v>187</v>
      </c>
      <c r="EG54" s="90"/>
      <c r="EH54" s="30" t="s">
        <v>188</v>
      </c>
      <c r="EI54" s="16"/>
      <c r="EJ54" s="105"/>
      <c r="EK54" s="32" t="s">
        <v>157</v>
      </c>
      <c r="EL54" s="111"/>
      <c r="EM54" s="27" t="s">
        <v>98</v>
      </c>
      <c r="EN54" s="16"/>
      <c r="EO54" s="90"/>
      <c r="EP54" s="105"/>
      <c r="EQ54" s="27" t="s">
        <v>98</v>
      </c>
      <c r="ER54" s="16"/>
      <c r="ES54" s="126"/>
      <c r="ET54" s="16"/>
      <c r="EU54" s="16"/>
      <c r="EV54" s="126"/>
      <c r="EW54" s="27" t="s">
        <v>98</v>
      </c>
      <c r="EX54" s="16"/>
      <c r="EY54" s="105"/>
      <c r="EZ54" s="16"/>
      <c r="FA54" s="16"/>
      <c r="FB54" s="126"/>
      <c r="FC54" s="27" t="s">
        <v>98</v>
      </c>
      <c r="FD54" s="16"/>
      <c r="FE54" s="90"/>
      <c r="FF54" s="114"/>
      <c r="FG54" s="27" t="s">
        <v>98</v>
      </c>
      <c r="FH54" s="16"/>
      <c r="FI54" s="111"/>
      <c r="FJ54" s="16"/>
      <c r="FK54" s="105"/>
      <c r="FL54" s="27" t="s">
        <v>98</v>
      </c>
      <c r="FM54" s="32" t="s">
        <v>158</v>
      </c>
      <c r="FN54" s="105"/>
      <c r="FO54" s="78" t="s">
        <v>519</v>
      </c>
      <c r="FP54" s="108"/>
      <c r="FQ54" s="27" t="s">
        <v>97</v>
      </c>
      <c r="FR54" s="16"/>
      <c r="FS54" s="111"/>
      <c r="FT54" s="16"/>
      <c r="FU54" s="16"/>
      <c r="FV54" s="105"/>
      <c r="FW54" s="34" t="s">
        <v>430</v>
      </c>
      <c r="FX54" s="105"/>
      <c r="FY54" s="34" t="s">
        <v>430</v>
      </c>
      <c r="FZ54" s="14"/>
      <c r="GA54" s="114"/>
      <c r="GB54" s="34" t="s">
        <v>430</v>
      </c>
      <c r="GC54" s="14"/>
      <c r="GD54" s="22"/>
      <c r="GE54" s="23"/>
      <c r="GF54" s="34" t="s">
        <v>430</v>
      </c>
      <c r="GG54" s="32" t="s">
        <v>167</v>
      </c>
      <c r="GH54" s="105"/>
      <c r="GI54" s="39" t="s">
        <v>144</v>
      </c>
      <c r="GJ54" s="24"/>
      <c r="GK54" s="108"/>
      <c r="GL54" s="34" t="s">
        <v>431</v>
      </c>
      <c r="GM54" s="16"/>
      <c r="GN54" s="114"/>
      <c r="GO54" s="90"/>
      <c r="GP54" s="34" t="s">
        <v>431</v>
      </c>
      <c r="GQ54" s="16"/>
      <c r="GR54" s="114"/>
      <c r="GS54" s="39" t="s">
        <v>141</v>
      </c>
      <c r="GT54" s="24"/>
      <c r="GU54" s="114"/>
      <c r="GV54" s="39" t="s">
        <v>141</v>
      </c>
      <c r="GW54" s="16"/>
      <c r="GX54" s="90"/>
      <c r="GY54" s="39" t="s">
        <v>144</v>
      </c>
      <c r="GZ54" s="24"/>
      <c r="HB54" s="32" t="s">
        <v>179</v>
      </c>
      <c r="HC54" s="16"/>
      <c r="HD54" s="105"/>
      <c r="HE54" s="32" t="s">
        <v>163</v>
      </c>
      <c r="HF54" s="16"/>
      <c r="HG54" s="126"/>
      <c r="HH54" s="39" t="s">
        <v>144</v>
      </c>
      <c r="HI54" s="24"/>
      <c r="HJ54" s="105"/>
      <c r="HK54" s="39" t="s">
        <v>144</v>
      </c>
      <c r="HL54" s="16"/>
      <c r="HM54" s="105"/>
      <c r="HN54" s="16"/>
      <c r="HO54" s="33" t="s">
        <v>33</v>
      </c>
      <c r="HP54" s="105"/>
    </row>
    <row r="55" spans="1:224" ht="72.75">
      <c r="A55" s="14">
        <f t="shared" si="26"/>
        <v>51</v>
      </c>
      <c r="B55" s="59" t="s">
        <v>5</v>
      </c>
      <c r="C55" s="61">
        <f t="shared" si="27"/>
        <v>15</v>
      </c>
      <c r="D55" s="57" t="s">
        <v>6</v>
      </c>
      <c r="E55" s="58">
        <f t="shared" si="20"/>
        <v>6</v>
      </c>
      <c r="F55" s="59" t="s">
        <v>7</v>
      </c>
      <c r="G55" s="60">
        <f t="shared" si="28"/>
        <v>7</v>
      </c>
      <c r="H55" s="57" t="s">
        <v>8</v>
      </c>
      <c r="I55" s="62">
        <f t="shared" si="29"/>
        <v>7</v>
      </c>
      <c r="J55" s="74" t="s">
        <v>9</v>
      </c>
      <c r="K55" s="75">
        <f t="shared" si="23"/>
        <v>6</v>
      </c>
      <c r="L55" s="63" t="s">
        <v>11</v>
      </c>
      <c r="M55" s="64">
        <f t="shared" si="24"/>
        <v>7</v>
      </c>
      <c r="N55" s="65" t="s">
        <v>12</v>
      </c>
      <c r="O55" s="66">
        <f t="shared" si="18"/>
        <v>1</v>
      </c>
      <c r="P55" s="65" t="s">
        <v>13</v>
      </c>
      <c r="Q55" s="66">
        <f t="shared" si="30"/>
        <v>14</v>
      </c>
      <c r="R55" s="7"/>
      <c r="S55" s="40">
        <f t="shared" si="31"/>
        <v>51</v>
      </c>
      <c r="T55" s="149"/>
      <c r="U55" s="41"/>
      <c r="V55" s="16"/>
      <c r="W55" s="105"/>
      <c r="X55" s="16"/>
      <c r="Y55" s="105"/>
      <c r="Z55" s="16"/>
      <c r="AA55" s="32" t="s">
        <v>171</v>
      </c>
      <c r="AB55" s="105"/>
      <c r="AC55" s="16"/>
      <c r="AD55" s="16"/>
      <c r="AE55" s="105"/>
      <c r="AF55" s="15" t="s">
        <v>742</v>
      </c>
      <c r="AG55" s="158"/>
      <c r="AH55" s="15" t="s">
        <v>742</v>
      </c>
      <c r="AI55" s="32" t="s">
        <v>334</v>
      </c>
      <c r="AJ55" s="105"/>
      <c r="AK55" s="15" t="s">
        <v>742</v>
      </c>
      <c r="AL55" s="105"/>
      <c r="AM55" s="15" t="s">
        <v>742</v>
      </c>
      <c r="AN55" s="16"/>
      <c r="AO55" s="105"/>
      <c r="AP55" s="15" t="s">
        <v>742</v>
      </c>
      <c r="AQ55" s="16"/>
      <c r="AR55" s="105"/>
      <c r="AS55" s="16"/>
      <c r="AU55" s="16"/>
      <c r="AV55" s="16"/>
      <c r="AW55" s="90"/>
      <c r="AX55" s="16"/>
      <c r="AY55" s="105"/>
      <c r="AZ55" s="27" t="s">
        <v>98</v>
      </c>
      <c r="BA55" s="16"/>
      <c r="BB55" s="114"/>
      <c r="BC55" s="27" t="s">
        <v>98</v>
      </c>
      <c r="BD55" s="16"/>
      <c r="BE55" s="105"/>
      <c r="BF55" s="44" t="s">
        <v>184</v>
      </c>
      <c r="BG55" s="105"/>
      <c r="BH55" s="27" t="s">
        <v>98</v>
      </c>
      <c r="BI55" s="16"/>
      <c r="BJ55" s="105"/>
      <c r="BK55" s="44" t="s">
        <v>184</v>
      </c>
      <c r="BL55" s="105"/>
      <c r="BM55" s="27" t="s">
        <v>98</v>
      </c>
      <c r="BN55" s="16"/>
      <c r="BO55" s="90"/>
      <c r="BP55" s="27" t="s">
        <v>98</v>
      </c>
      <c r="BQ55" s="32" t="s">
        <v>174</v>
      </c>
      <c r="BR55" s="105"/>
      <c r="BS55" s="44" t="s">
        <v>184</v>
      </c>
      <c r="BT55" s="105"/>
      <c r="BU55" s="27" t="s">
        <v>98</v>
      </c>
      <c r="BW55" s="140"/>
      <c r="BX55" s="44" t="s">
        <v>184</v>
      </c>
      <c r="BY55" s="108"/>
      <c r="BZ55" s="27" t="s">
        <v>97</v>
      </c>
      <c r="CA55" s="16"/>
      <c r="CB55" s="114"/>
      <c r="CC55" s="44" t="s">
        <v>184</v>
      </c>
      <c r="CD55" s="16"/>
      <c r="CE55" s="105"/>
      <c r="CF55" s="44" t="s">
        <v>184</v>
      </c>
      <c r="CG55" s="105"/>
      <c r="CH55" s="44" t="s">
        <v>186</v>
      </c>
      <c r="CI55" s="16"/>
      <c r="CJ55" s="105"/>
      <c r="CK55" s="16"/>
      <c r="CL55" s="105"/>
      <c r="CM55" s="16"/>
      <c r="CO55" s="105"/>
      <c r="CP55" s="16"/>
      <c r="CQ55" s="16"/>
      <c r="CR55" s="105"/>
      <c r="CS55" s="17"/>
      <c r="CT55" s="146"/>
      <c r="CU55" s="16"/>
      <c r="CV55" s="16"/>
      <c r="CW55" s="140"/>
      <c r="CX55" s="32" t="s">
        <v>36</v>
      </c>
      <c r="CY55" s="105"/>
      <c r="CZ55" s="32" t="s">
        <v>152</v>
      </c>
      <c r="DA55" s="32" t="s">
        <v>150</v>
      </c>
      <c r="DB55" s="105"/>
      <c r="DC55" s="16"/>
      <c r="DD55" s="16"/>
      <c r="DE55" s="105"/>
      <c r="DF55" s="16"/>
      <c r="DG55" s="105"/>
      <c r="DH55" s="16"/>
      <c r="DI55" s="16"/>
      <c r="DJ55" s="105"/>
      <c r="DK55" s="45" t="s">
        <v>464</v>
      </c>
      <c r="DL55" s="90"/>
      <c r="DM55" s="45" t="s">
        <v>464</v>
      </c>
      <c r="DN55" s="32" t="s">
        <v>173</v>
      </c>
      <c r="DO55" s="105"/>
      <c r="DP55" s="45" t="s">
        <v>464</v>
      </c>
      <c r="DQ55" s="16"/>
      <c r="DR55" s="111"/>
      <c r="DS55" s="45" t="s">
        <v>464</v>
      </c>
      <c r="DT55" s="143"/>
      <c r="DU55" s="45" t="s">
        <v>464</v>
      </c>
      <c r="DV55" s="16"/>
      <c r="DW55" s="90"/>
      <c r="DX55" s="45" t="s">
        <v>464</v>
      </c>
      <c r="DY55" s="114"/>
      <c r="DZ55" s="45" t="s">
        <v>464</v>
      </c>
      <c r="EA55" s="16"/>
      <c r="EB55" s="105"/>
      <c r="EC55" s="45" t="s">
        <v>464</v>
      </c>
      <c r="ED55" s="16"/>
      <c r="EE55" s="90"/>
      <c r="EF55" s="45" t="s">
        <v>464</v>
      </c>
      <c r="EG55" s="90"/>
      <c r="EH55" s="15" t="s">
        <v>27</v>
      </c>
      <c r="EI55" s="16"/>
      <c r="EJ55" s="105"/>
      <c r="EK55" s="78" t="s">
        <v>519</v>
      </c>
      <c r="EL55" s="111"/>
      <c r="EM55" s="32" t="s">
        <v>146</v>
      </c>
      <c r="EN55" s="16"/>
      <c r="EO55" s="90"/>
      <c r="EP55" s="105"/>
      <c r="EQ55" s="16"/>
      <c r="ER55" s="16"/>
      <c r="ES55" s="126"/>
      <c r="ET55" s="34" t="s">
        <v>430</v>
      </c>
      <c r="EU55" s="16"/>
      <c r="EV55" s="126"/>
      <c r="EW55" s="34" t="s">
        <v>430</v>
      </c>
      <c r="EX55" s="16"/>
      <c r="EY55" s="105"/>
      <c r="EZ55" s="39" t="s">
        <v>140</v>
      </c>
      <c r="FA55" s="16"/>
      <c r="FB55" s="126"/>
      <c r="FC55" s="34" t="s">
        <v>430</v>
      </c>
      <c r="FD55" s="16"/>
      <c r="FE55" s="90"/>
      <c r="FF55" s="114"/>
      <c r="FG55" s="34" t="s">
        <v>430</v>
      </c>
      <c r="FH55" s="16"/>
      <c r="FI55" s="111"/>
      <c r="FJ55" s="39" t="s">
        <v>143</v>
      </c>
      <c r="FK55" s="105"/>
      <c r="FL55" s="39" t="s">
        <v>142</v>
      </c>
      <c r="FM55" s="32" t="s">
        <v>166</v>
      </c>
      <c r="FN55" s="105"/>
      <c r="FO55" s="39" t="s">
        <v>142</v>
      </c>
      <c r="FP55" s="108"/>
      <c r="FQ55" s="34" t="s">
        <v>431</v>
      </c>
      <c r="FR55" s="16"/>
      <c r="FS55" s="111"/>
      <c r="FT55" s="34" t="s">
        <v>431</v>
      </c>
      <c r="FU55" s="32" t="s">
        <v>524</v>
      </c>
      <c r="FV55" s="105"/>
      <c r="FW55" s="39" t="s">
        <v>142</v>
      </c>
      <c r="FX55" s="105"/>
      <c r="FZ55" s="14"/>
      <c r="GA55" s="114"/>
      <c r="GB55" s="67" t="s">
        <v>457</v>
      </c>
      <c r="GC55" s="14"/>
      <c r="GD55" s="22"/>
      <c r="GE55" s="23"/>
      <c r="GF55" s="39" t="s">
        <v>142</v>
      </c>
      <c r="GG55" s="32" t="s">
        <v>159</v>
      </c>
      <c r="GH55" s="105"/>
      <c r="GI55" s="32" t="s">
        <v>156</v>
      </c>
      <c r="GJ55" s="24"/>
      <c r="GK55" s="108"/>
      <c r="GL55" s="67" t="s">
        <v>457</v>
      </c>
      <c r="GM55" s="16"/>
      <c r="GN55" s="114"/>
      <c r="GO55" s="90"/>
      <c r="GP55" s="67" t="s">
        <v>457</v>
      </c>
      <c r="GQ55" s="16"/>
      <c r="GR55" s="114"/>
      <c r="GS55" s="67" t="s">
        <v>457</v>
      </c>
      <c r="GT55" s="24"/>
      <c r="GU55" s="114"/>
      <c r="GV55" s="32" t="s">
        <v>335</v>
      </c>
      <c r="GW55" s="16"/>
      <c r="GX55" s="90"/>
      <c r="GY55" s="67" t="s">
        <v>457</v>
      </c>
      <c r="GZ55" s="24"/>
      <c r="HB55" s="32" t="s">
        <v>179</v>
      </c>
      <c r="HC55" s="16"/>
      <c r="HD55" s="105"/>
      <c r="HE55" s="32" t="s">
        <v>163</v>
      </c>
      <c r="HF55" s="16"/>
      <c r="HG55" s="126"/>
      <c r="HH55" s="16"/>
      <c r="HI55" s="24"/>
      <c r="HJ55" s="105"/>
      <c r="HK55" s="16"/>
      <c r="HL55" s="16"/>
      <c r="HM55" s="105"/>
      <c r="HN55" s="16"/>
      <c r="HO55" s="33" t="s">
        <v>33</v>
      </c>
      <c r="HP55" s="105"/>
    </row>
    <row r="56" spans="1:224" ht="72.75">
      <c r="A56" s="14">
        <f t="shared" si="26"/>
        <v>52</v>
      </c>
      <c r="B56" s="59" t="s">
        <v>5</v>
      </c>
      <c r="C56" s="61">
        <f t="shared" si="27"/>
        <v>14</v>
      </c>
      <c r="D56" s="57" t="s">
        <v>6</v>
      </c>
      <c r="E56" s="58">
        <f t="shared" si="20"/>
        <v>6</v>
      </c>
      <c r="F56" s="59" t="s">
        <v>7</v>
      </c>
      <c r="G56" s="60">
        <f t="shared" si="28"/>
        <v>7</v>
      </c>
      <c r="H56" s="57" t="s">
        <v>8</v>
      </c>
      <c r="I56" s="62">
        <f t="shared" si="29"/>
        <v>7</v>
      </c>
      <c r="J56" s="74" t="s">
        <v>9</v>
      </c>
      <c r="K56" s="75">
        <f t="shared" si="23"/>
        <v>6</v>
      </c>
      <c r="L56" s="63" t="s">
        <v>11</v>
      </c>
      <c r="M56" s="64">
        <f t="shared" si="24"/>
        <v>7</v>
      </c>
      <c r="N56" s="65" t="s">
        <v>12</v>
      </c>
      <c r="O56" s="66">
        <f t="shared" si="18"/>
        <v>1</v>
      </c>
      <c r="P56" s="65" t="s">
        <v>13</v>
      </c>
      <c r="Q56" s="66">
        <f t="shared" si="30"/>
        <v>14</v>
      </c>
      <c r="R56" s="7"/>
      <c r="S56" s="40">
        <f t="shared" si="31"/>
        <v>52</v>
      </c>
      <c r="T56" s="149"/>
      <c r="U56" s="41"/>
      <c r="V56" s="16"/>
      <c r="W56" s="105"/>
      <c r="X56" s="32" t="s">
        <v>34</v>
      </c>
      <c r="Y56" s="105"/>
      <c r="Z56" s="16"/>
      <c r="AA56" s="32" t="s">
        <v>170</v>
      </c>
      <c r="AB56" s="105"/>
      <c r="AC56" s="16"/>
      <c r="AD56" s="16"/>
      <c r="AE56" s="105"/>
      <c r="AF56" s="16"/>
      <c r="AG56" s="158"/>
      <c r="AH56" s="16"/>
      <c r="AI56" s="32" t="s">
        <v>334</v>
      </c>
      <c r="AJ56" s="105"/>
      <c r="AK56" s="16"/>
      <c r="AL56" s="105"/>
      <c r="AM56" s="44" t="s">
        <v>184</v>
      </c>
      <c r="AN56" s="32" t="s">
        <v>145</v>
      </c>
      <c r="AO56" s="105"/>
      <c r="AP56" s="44" t="s">
        <v>184</v>
      </c>
      <c r="AQ56" s="16"/>
      <c r="AR56" s="105"/>
      <c r="AS56" s="44" t="s">
        <v>184</v>
      </c>
      <c r="AU56" s="44" t="s">
        <v>184</v>
      </c>
      <c r="AV56" s="16"/>
      <c r="AW56" s="90"/>
      <c r="AX56" s="44" t="s">
        <v>184</v>
      </c>
      <c r="AY56" s="105"/>
      <c r="AZ56" s="44" t="s">
        <v>184</v>
      </c>
      <c r="BA56" s="16"/>
      <c r="BB56" s="114"/>
      <c r="BC56" s="30" t="s">
        <v>185</v>
      </c>
      <c r="BD56" s="16"/>
      <c r="BE56" s="105"/>
      <c r="BF56" s="32" t="s">
        <v>335</v>
      </c>
      <c r="BG56" s="105"/>
      <c r="BH56" s="15" t="s">
        <v>71</v>
      </c>
      <c r="BI56" s="32" t="s">
        <v>167</v>
      </c>
      <c r="BJ56" s="105"/>
      <c r="BK56" s="16"/>
      <c r="BL56" s="105"/>
      <c r="BM56" s="32" t="s">
        <v>154</v>
      </c>
      <c r="BN56" s="16"/>
      <c r="BO56" s="90"/>
      <c r="BP56" s="34" t="s">
        <v>430</v>
      </c>
      <c r="BQ56" s="32" t="s">
        <v>175</v>
      </c>
      <c r="BR56" s="105"/>
      <c r="BS56" s="34" t="s">
        <v>430</v>
      </c>
      <c r="BT56" s="105"/>
      <c r="BU56" s="34" t="s">
        <v>430</v>
      </c>
      <c r="BW56" s="140"/>
      <c r="BX56" s="34" t="s">
        <v>430</v>
      </c>
      <c r="BY56" s="108"/>
      <c r="BZ56" s="34" t="s">
        <v>431</v>
      </c>
      <c r="CA56" s="16"/>
      <c r="CB56" s="114"/>
      <c r="CC56" s="27" t="s">
        <v>98</v>
      </c>
      <c r="CD56" s="16"/>
      <c r="CE56" s="105"/>
      <c r="CF56" s="34" t="s">
        <v>431</v>
      </c>
      <c r="CG56" s="105"/>
      <c r="CH56" s="27" t="s">
        <v>98</v>
      </c>
      <c r="CI56" s="16"/>
      <c r="CJ56" s="105"/>
      <c r="CK56" s="16"/>
      <c r="CL56" s="105"/>
      <c r="CM56" s="27" t="s">
        <v>98</v>
      </c>
      <c r="CN56" s="32" t="s">
        <v>151</v>
      </c>
      <c r="CO56" s="105"/>
      <c r="CP56" s="27" t="s">
        <v>98</v>
      </c>
      <c r="CQ56" s="16"/>
      <c r="CR56" s="105"/>
      <c r="CS56" s="17"/>
      <c r="CT56" s="146"/>
      <c r="CU56" s="27" t="s">
        <v>98</v>
      </c>
      <c r="CV56" s="16"/>
      <c r="CW56" s="140"/>
      <c r="CX56" s="39" t="s">
        <v>136</v>
      </c>
      <c r="CY56" s="105"/>
      <c r="CZ56" s="27" t="s">
        <v>98</v>
      </c>
      <c r="DA56" s="16"/>
      <c r="DB56" s="105"/>
      <c r="DC56" s="27" t="s">
        <v>97</v>
      </c>
      <c r="DD56" s="16"/>
      <c r="DE56" s="105"/>
      <c r="DF56" s="39" t="s">
        <v>136</v>
      </c>
      <c r="DG56" s="105"/>
      <c r="DH56" s="39" t="s">
        <v>137</v>
      </c>
      <c r="DI56" s="16"/>
      <c r="DJ56" s="105"/>
      <c r="DK56" s="39" t="s">
        <v>137</v>
      </c>
      <c r="DL56" s="90"/>
      <c r="DM56" s="16"/>
      <c r="DN56" s="32" t="s">
        <v>172</v>
      </c>
      <c r="DO56" s="105"/>
      <c r="DP56" s="15" t="s">
        <v>71</v>
      </c>
      <c r="DQ56" s="16"/>
      <c r="DR56" s="111"/>
      <c r="DS56" s="39" t="s">
        <v>137</v>
      </c>
      <c r="DT56" s="143"/>
      <c r="DU56" s="39" t="s">
        <v>137</v>
      </c>
      <c r="DV56" s="16"/>
      <c r="DW56" s="90"/>
      <c r="DY56" s="114"/>
      <c r="EA56" s="16"/>
      <c r="EB56" s="105"/>
      <c r="EC56" s="15" t="s">
        <v>72</v>
      </c>
      <c r="ED56" s="16"/>
      <c r="EE56" s="90"/>
      <c r="EG56" s="90"/>
      <c r="EH56" s="15" t="s">
        <v>72</v>
      </c>
      <c r="EI56" s="16"/>
      <c r="EJ56" s="105"/>
      <c r="EK56" s="45" t="s">
        <v>464</v>
      </c>
      <c r="EL56" s="111"/>
      <c r="EM56" s="45" t="s">
        <v>464</v>
      </c>
      <c r="EN56" s="16"/>
      <c r="EO56" s="90"/>
      <c r="EP56" s="105"/>
      <c r="EQ56" s="45" t="s">
        <v>464</v>
      </c>
      <c r="ER56" s="16"/>
      <c r="ES56" s="126"/>
      <c r="ET56" s="45" t="s">
        <v>464</v>
      </c>
      <c r="EU56" s="16"/>
      <c r="EV56" s="126"/>
      <c r="EW56" s="45" t="s">
        <v>464</v>
      </c>
      <c r="EX56" s="16"/>
      <c r="EY56" s="105"/>
      <c r="EZ56" s="45" t="s">
        <v>464</v>
      </c>
      <c r="FA56" s="16"/>
      <c r="FB56" s="126"/>
      <c r="FC56" s="45" t="s">
        <v>464</v>
      </c>
      <c r="FD56" s="16"/>
      <c r="FE56" s="90"/>
      <c r="FF56" s="114"/>
      <c r="FG56" s="45" t="s">
        <v>464</v>
      </c>
      <c r="FH56" s="16"/>
      <c r="FI56" s="111"/>
      <c r="FJ56" s="45" t="s">
        <v>464</v>
      </c>
      <c r="FK56" s="105"/>
      <c r="FL56" s="45" t="s">
        <v>464</v>
      </c>
      <c r="FN56" s="105"/>
      <c r="FO56" s="67" t="s">
        <v>457</v>
      </c>
      <c r="FP56" s="108"/>
      <c r="FQ56" s="67" t="s">
        <v>457</v>
      </c>
      <c r="FR56" s="16"/>
      <c r="FS56" s="111"/>
      <c r="FT56" s="67" t="s">
        <v>457</v>
      </c>
      <c r="FU56" s="32" t="s">
        <v>524</v>
      </c>
      <c r="FV56" s="105"/>
      <c r="FW56" s="67" t="s">
        <v>457</v>
      </c>
      <c r="FX56" s="105"/>
      <c r="FY56" s="67" t="s">
        <v>457</v>
      </c>
      <c r="FZ56" s="14"/>
      <c r="GA56" s="114"/>
      <c r="GB56" s="14"/>
      <c r="GC56" s="14"/>
      <c r="GD56" s="22"/>
      <c r="GE56" s="23"/>
      <c r="GF56" s="16"/>
      <c r="GG56" s="32" t="s">
        <v>158</v>
      </c>
      <c r="GH56" s="105"/>
      <c r="GI56" s="32" t="s">
        <v>156</v>
      </c>
      <c r="GJ56" s="24"/>
      <c r="GK56" s="108"/>
      <c r="GL56" s="16"/>
      <c r="GM56" s="16"/>
      <c r="GN56" s="114"/>
      <c r="GO56" s="90"/>
      <c r="GP56" s="16"/>
      <c r="GQ56" s="16"/>
      <c r="GR56" s="114"/>
      <c r="GS56" s="16"/>
      <c r="GT56" s="24"/>
      <c r="GU56" s="114"/>
      <c r="GV56" s="16"/>
      <c r="GW56" s="16"/>
      <c r="GX56" s="90"/>
      <c r="GY56" s="78" t="s">
        <v>519</v>
      </c>
      <c r="GZ56" s="24"/>
      <c r="HB56" s="16"/>
      <c r="HC56" s="32" t="s">
        <v>161</v>
      </c>
      <c r="HD56" s="105"/>
      <c r="HE56" s="32" t="s">
        <v>176</v>
      </c>
      <c r="HF56" s="16"/>
      <c r="HG56" s="126"/>
      <c r="HH56" s="16"/>
      <c r="HI56" s="24"/>
      <c r="HJ56" s="105"/>
      <c r="HK56" s="16"/>
      <c r="HL56" s="16"/>
      <c r="HM56" s="105"/>
      <c r="HN56" s="16"/>
      <c r="HO56" s="33" t="s">
        <v>33</v>
      </c>
      <c r="HP56" s="105"/>
    </row>
    <row r="57" spans="1:224" ht="73.5" thickBot="1">
      <c r="A57" s="14">
        <f t="shared" si="26"/>
        <v>53</v>
      </c>
      <c r="B57" s="59" t="s">
        <v>5</v>
      </c>
      <c r="C57" s="61">
        <f t="shared" si="27"/>
        <v>14</v>
      </c>
      <c r="D57" s="57" t="s">
        <v>6</v>
      </c>
      <c r="E57" s="58">
        <f t="shared" si="20"/>
        <v>6</v>
      </c>
      <c r="F57" s="59" t="s">
        <v>7</v>
      </c>
      <c r="G57" s="60">
        <f t="shared" si="28"/>
        <v>7</v>
      </c>
      <c r="H57" s="57" t="s">
        <v>8</v>
      </c>
      <c r="I57" s="62">
        <f t="shared" si="29"/>
        <v>7</v>
      </c>
      <c r="J57" s="74" t="s">
        <v>9</v>
      </c>
      <c r="K57" s="75">
        <f t="shared" si="23"/>
        <v>6</v>
      </c>
      <c r="L57" s="63" t="s">
        <v>11</v>
      </c>
      <c r="M57" s="64">
        <f t="shared" si="24"/>
        <v>7</v>
      </c>
      <c r="N57" s="65" t="s">
        <v>12</v>
      </c>
      <c r="O57" s="66">
        <f t="shared" si="18"/>
        <v>1</v>
      </c>
      <c r="P57" s="65" t="s">
        <v>13</v>
      </c>
      <c r="Q57" s="66">
        <f t="shared" si="30"/>
        <v>14</v>
      </c>
      <c r="R57" s="7"/>
      <c r="S57" s="40">
        <f t="shared" si="31"/>
        <v>53</v>
      </c>
      <c r="T57" s="150"/>
      <c r="U57" s="44" t="s">
        <v>184</v>
      </c>
      <c r="V57" s="16"/>
      <c r="W57" s="106"/>
      <c r="X57" s="44" t="s">
        <v>184</v>
      </c>
      <c r="Y57" s="106"/>
      <c r="Z57" s="44" t="s">
        <v>184</v>
      </c>
      <c r="AA57" s="32" t="s">
        <v>170</v>
      </c>
      <c r="AB57" s="106"/>
      <c r="AC57" s="44" t="s">
        <v>184</v>
      </c>
      <c r="AD57" s="16"/>
      <c r="AE57" s="106"/>
      <c r="AF57" s="44" t="s">
        <v>184</v>
      </c>
      <c r="AG57" s="158"/>
      <c r="AH57" s="44" t="s">
        <v>184</v>
      </c>
      <c r="AI57" s="32" t="s">
        <v>334</v>
      </c>
      <c r="AJ57" s="106"/>
      <c r="AK57" s="30" t="s">
        <v>185</v>
      </c>
      <c r="AL57" s="106"/>
      <c r="AM57" s="16"/>
      <c r="AN57" s="32" t="s">
        <v>145</v>
      </c>
      <c r="AO57" s="106"/>
      <c r="AP57" s="15" t="s">
        <v>71</v>
      </c>
      <c r="AQ57" s="16"/>
      <c r="AR57" s="106"/>
      <c r="AU57" s="15" t="s">
        <v>71</v>
      </c>
      <c r="AV57" s="16"/>
      <c r="AW57" s="91"/>
      <c r="AY57" s="106"/>
      <c r="AZ57" s="34" t="s">
        <v>432</v>
      </c>
      <c r="BA57" s="16"/>
      <c r="BB57" s="115"/>
      <c r="BC57" s="34" t="s">
        <v>432</v>
      </c>
      <c r="BD57" s="16"/>
      <c r="BE57" s="106"/>
      <c r="BF57" s="32" t="s">
        <v>335</v>
      </c>
      <c r="BG57" s="106"/>
      <c r="BH57" s="34" t="s">
        <v>432</v>
      </c>
      <c r="BI57" s="32" t="s">
        <v>167</v>
      </c>
      <c r="BJ57" s="106"/>
      <c r="BK57" s="34" t="s">
        <v>432</v>
      </c>
      <c r="BL57" s="106"/>
      <c r="BM57" s="34" t="s">
        <v>433</v>
      </c>
      <c r="BN57" s="16"/>
      <c r="BO57" s="91"/>
      <c r="BP57" s="34" t="s">
        <v>433</v>
      </c>
      <c r="BQ57" s="32" t="s">
        <v>175</v>
      </c>
      <c r="BR57" s="106"/>
      <c r="BS57" s="16"/>
      <c r="BT57" s="106"/>
      <c r="BU57" s="39" t="s">
        <v>726</v>
      </c>
      <c r="BW57" s="141"/>
      <c r="BX57" s="39" t="s">
        <v>739</v>
      </c>
      <c r="BY57" s="109"/>
      <c r="BZ57" s="16"/>
      <c r="CA57" s="16"/>
      <c r="CB57" s="115"/>
      <c r="CC57" s="15" t="s">
        <v>72</v>
      </c>
      <c r="CD57" s="16"/>
      <c r="CE57" s="106"/>
      <c r="CF57" s="39" t="s">
        <v>135</v>
      </c>
      <c r="CG57" s="106"/>
      <c r="CH57" s="39" t="s">
        <v>135</v>
      </c>
      <c r="CI57" s="16"/>
      <c r="CJ57" s="106"/>
      <c r="CK57" s="39" t="s">
        <v>135</v>
      </c>
      <c r="CL57" s="106"/>
      <c r="CM57" s="16"/>
      <c r="CN57" s="32" t="s">
        <v>150</v>
      </c>
      <c r="CO57" s="106"/>
      <c r="CP57" s="15" t="s">
        <v>72</v>
      </c>
      <c r="CQ57" s="16"/>
      <c r="CR57" s="106"/>
      <c r="CS57" s="17"/>
      <c r="CT57" s="147"/>
      <c r="CU57" s="39" t="s">
        <v>135</v>
      </c>
      <c r="CV57" s="16"/>
      <c r="CW57" s="141"/>
      <c r="CX57" s="16"/>
      <c r="CY57" s="106"/>
      <c r="CZ57" s="32" t="s">
        <v>153</v>
      </c>
      <c r="DA57" s="16"/>
      <c r="DB57" s="106"/>
      <c r="DC57" s="16"/>
      <c r="DD57" s="16"/>
      <c r="DE57" s="106"/>
      <c r="DF57" s="16"/>
      <c r="DG57" s="106"/>
      <c r="DH57" s="27" t="s">
        <v>98</v>
      </c>
      <c r="DI57" s="16"/>
      <c r="DJ57" s="106"/>
      <c r="DL57" s="91"/>
      <c r="DM57" s="27" t="s">
        <v>98</v>
      </c>
      <c r="DN57" s="32" t="s">
        <v>172</v>
      </c>
      <c r="DO57" s="106"/>
      <c r="DP57" s="27" t="s">
        <v>98</v>
      </c>
      <c r="DQ57" s="16"/>
      <c r="DR57" s="112"/>
      <c r="DS57" s="16"/>
      <c r="DT57" s="144"/>
      <c r="DU57" s="27" t="s">
        <v>98</v>
      </c>
      <c r="DV57" s="16"/>
      <c r="DW57" s="91"/>
      <c r="DX57" s="32" t="s">
        <v>34</v>
      </c>
      <c r="DY57" s="115"/>
      <c r="DZ57" s="27" t="s">
        <v>98</v>
      </c>
      <c r="EA57" s="16"/>
      <c r="EB57" s="106"/>
      <c r="EC57" s="27" t="s">
        <v>98</v>
      </c>
      <c r="ED57" s="16"/>
      <c r="EE57" s="91"/>
      <c r="EF57" s="67" t="s">
        <v>457</v>
      </c>
      <c r="EG57" s="91"/>
      <c r="EH57" s="27" t="s">
        <v>97</v>
      </c>
      <c r="EI57" s="16"/>
      <c r="EJ57" s="106"/>
      <c r="EK57" s="67" t="s">
        <v>457</v>
      </c>
      <c r="EL57" s="112"/>
      <c r="EM57" s="67" t="s">
        <v>457</v>
      </c>
      <c r="EN57" s="16"/>
      <c r="EO57" s="91"/>
      <c r="EP57" s="106"/>
      <c r="EQ57" s="67" t="s">
        <v>457</v>
      </c>
      <c r="ER57" s="16"/>
      <c r="ES57" s="127"/>
      <c r="ET57" s="67" t="s">
        <v>457</v>
      </c>
      <c r="EU57" s="16"/>
      <c r="EV57" s="127"/>
      <c r="EW57" s="16"/>
      <c r="EX57" s="16"/>
      <c r="EY57" s="106"/>
      <c r="EZ57" s="78" t="s">
        <v>519</v>
      </c>
      <c r="FA57" s="16"/>
      <c r="FB57" s="127"/>
      <c r="FC57" s="16"/>
      <c r="FD57" s="16"/>
      <c r="FE57" s="91"/>
      <c r="FF57" s="115"/>
      <c r="FG57" s="16"/>
      <c r="FH57" s="16"/>
      <c r="FI57" s="112"/>
      <c r="FJ57" s="16"/>
      <c r="FK57" s="106"/>
      <c r="FL57" s="16"/>
      <c r="FM57" s="16"/>
      <c r="FN57" s="106"/>
      <c r="FO57" s="16"/>
      <c r="FP57" s="109"/>
      <c r="FQ57" s="16"/>
      <c r="FR57" s="16"/>
      <c r="FS57" s="112"/>
      <c r="FT57" s="16"/>
      <c r="FU57" s="32" t="s">
        <v>524</v>
      </c>
      <c r="FV57" s="106"/>
      <c r="FW57" s="16"/>
      <c r="FX57" s="106"/>
      <c r="FY57" s="14"/>
      <c r="FZ57" s="14"/>
      <c r="GA57" s="115"/>
      <c r="GB57" s="14"/>
      <c r="GC57" s="32" t="s">
        <v>162</v>
      </c>
      <c r="GD57" s="10"/>
      <c r="GE57" s="25"/>
      <c r="GF57" s="45" t="s">
        <v>464</v>
      </c>
      <c r="GG57" s="32" t="s">
        <v>158</v>
      </c>
      <c r="GH57" s="106"/>
      <c r="GI57" s="32" t="s">
        <v>156</v>
      </c>
      <c r="GJ57" s="26"/>
      <c r="GK57" s="109"/>
      <c r="GL57" s="45" t="s">
        <v>464</v>
      </c>
      <c r="GM57" s="16"/>
      <c r="GN57" s="115"/>
      <c r="GO57" s="91"/>
      <c r="GP57" s="45" t="s">
        <v>464</v>
      </c>
      <c r="GQ57" s="16"/>
      <c r="GR57" s="115"/>
      <c r="GS57" s="45" t="s">
        <v>464</v>
      </c>
      <c r="GT57" s="26"/>
      <c r="GU57" s="115"/>
      <c r="GV57" s="45" t="s">
        <v>464</v>
      </c>
      <c r="GW57" s="16"/>
      <c r="GX57" s="91"/>
      <c r="GY57" s="45" t="s">
        <v>464</v>
      </c>
      <c r="GZ57" s="26"/>
      <c r="HB57" s="45" t="s">
        <v>464</v>
      </c>
      <c r="HC57" s="32" t="s">
        <v>182</v>
      </c>
      <c r="HD57" s="106"/>
      <c r="HE57" s="45" t="s">
        <v>464</v>
      </c>
      <c r="HF57" s="16"/>
      <c r="HG57" s="127"/>
      <c r="HH57" s="45" t="s">
        <v>464</v>
      </c>
      <c r="HJ57" s="106"/>
      <c r="HK57" s="45" t="s">
        <v>464</v>
      </c>
      <c r="HL57" s="16"/>
      <c r="HM57" s="106"/>
      <c r="HN57" s="16"/>
      <c r="HO57" s="33" t="s">
        <v>33</v>
      </c>
      <c r="HP57" s="106"/>
    </row>
    <row r="59" spans="1:224" hidden="1">
      <c r="R59" s="11" t="s">
        <v>14</v>
      </c>
      <c r="U59" s="28">
        <f>COUNTIF(U$5:U$57,"ch w*")</f>
        <v>8</v>
      </c>
      <c r="V59" s="28"/>
      <c r="W59" s="28"/>
      <c r="X59" s="28">
        <f>COUNTIF(X$5:X$57,"ch w*")</f>
        <v>8</v>
      </c>
      <c r="Y59" s="28"/>
      <c r="Z59" s="28">
        <f>COUNTIF(Z$5:Z$57,"ch w*")</f>
        <v>7</v>
      </c>
      <c r="AA59" s="28"/>
      <c r="AB59" s="28"/>
      <c r="AC59" s="28">
        <f>COUNTIF(AC$5:AC$57,"ch w*")</f>
        <v>10</v>
      </c>
      <c r="AD59" s="28"/>
      <c r="AE59" s="28"/>
      <c r="AF59" s="28">
        <f>COUNTIF(AF$5:AF$57,"ch w*")</f>
        <v>10</v>
      </c>
      <c r="AG59" s="28"/>
      <c r="AH59" s="28">
        <f>COUNTIF(AH$5:AH$57,"ch w*")</f>
        <v>10</v>
      </c>
      <c r="AI59" s="28"/>
      <c r="AJ59" s="28"/>
      <c r="AK59" s="28">
        <f>COUNTIF(AK$5:AK$57,"ch w*")</f>
        <v>6</v>
      </c>
      <c r="AL59" s="28"/>
      <c r="AM59" s="28">
        <f>COUNTIF(AM$5:AM$57,"ch w*")</f>
        <v>8</v>
      </c>
      <c r="AN59" s="28"/>
      <c r="AO59" s="28"/>
      <c r="AP59" s="28">
        <f>COUNTIF(AP$5:AP$57,"ch w*")</f>
        <v>13</v>
      </c>
      <c r="AQ59" s="28"/>
      <c r="AR59" s="28"/>
      <c r="AS59" s="28">
        <f>COUNTIF(AS$5:AS$57,"ch w*")</f>
        <v>8</v>
      </c>
      <c r="AT59" s="28"/>
      <c r="AU59" s="28">
        <f>COUNTIF(AU$5:AU$57,"ch w*")</f>
        <v>11</v>
      </c>
      <c r="AV59" s="28"/>
      <c r="AW59" s="28"/>
      <c r="AX59" s="28">
        <f>COUNTIF(AX$5:AX$57,"ch w*")</f>
        <v>6</v>
      </c>
      <c r="AY59" s="28"/>
      <c r="AZ59" s="28">
        <f>COUNTIF(AZ$5:AZ$57,"ch w*")</f>
        <v>9</v>
      </c>
      <c r="BA59" s="28"/>
      <c r="BB59" s="28"/>
      <c r="BC59" s="28">
        <f>COUNTIF(BC$5:BC$57,"ch w*")</f>
        <v>12</v>
      </c>
      <c r="BD59" s="28"/>
      <c r="BE59" s="28"/>
      <c r="BF59" s="28">
        <f>COUNTIF(BF$5:BF$57,"ch w*")</f>
        <v>10</v>
      </c>
      <c r="BG59" s="28"/>
      <c r="BH59" s="28">
        <f>COUNTIF(BH$5:BH$57,"ch w*")</f>
        <v>14</v>
      </c>
      <c r="BI59" s="28"/>
      <c r="BJ59" s="28"/>
      <c r="BK59" s="28">
        <f>COUNTIF(BK$5:BK$57,"ch w*")</f>
        <v>9</v>
      </c>
      <c r="BL59" s="28"/>
      <c r="BM59" s="28">
        <f>COUNTIF(BM$5:BM$57,"ch w*")</f>
        <v>9</v>
      </c>
      <c r="BN59" s="28"/>
      <c r="BO59" s="28"/>
      <c r="BP59" s="28">
        <f>COUNTIF(BP$5:BP$57,"ch w*")</f>
        <v>11</v>
      </c>
      <c r="BQ59" s="28"/>
      <c r="BR59" s="28"/>
      <c r="BS59" s="28">
        <f>COUNTIF(BS$5:BS$57,"ch w*")</f>
        <v>9</v>
      </c>
      <c r="BT59" s="28"/>
      <c r="BU59" s="28">
        <f>COUNTIF(BU$5:BU$57,"ch w*")</f>
        <v>12</v>
      </c>
      <c r="BV59" s="28"/>
      <c r="BW59" s="28"/>
      <c r="BX59" s="28">
        <f>COUNTIF(BX$5:BX$57,"ch w*")</f>
        <v>8</v>
      </c>
      <c r="BY59" s="28"/>
      <c r="BZ59" s="28">
        <f>COUNTIF(BZ$5:BZ$57,"ch w*")</f>
        <v>8</v>
      </c>
      <c r="CA59" s="28"/>
      <c r="CB59" s="28"/>
      <c r="CC59" s="28">
        <f>COUNTIF(CC$5:CC$57,"ch w*")</f>
        <v>12</v>
      </c>
      <c r="CD59" s="28"/>
      <c r="CE59" s="28"/>
      <c r="CF59" s="28">
        <f>COUNTIF(CF$5:CF$57,"ch w*")</f>
        <v>9</v>
      </c>
      <c r="CG59" s="28"/>
      <c r="CH59" s="28">
        <f>COUNTIF(CH$5:CH$57,"ch w*")</f>
        <v>10</v>
      </c>
      <c r="CI59" s="28"/>
      <c r="CJ59" s="28"/>
      <c r="CK59" s="28">
        <f>COUNTIF(CK$5:CK$57,"ch w*")</f>
        <v>7</v>
      </c>
      <c r="CL59" s="28"/>
      <c r="CM59" s="28">
        <f>COUNTIF(CM$5:CM$57,"ch w*")</f>
        <v>8</v>
      </c>
      <c r="CN59" s="28"/>
      <c r="CO59" s="28"/>
      <c r="CP59" s="28">
        <f>COUNTIF(CP$5:CP$57,"ch w*")</f>
        <v>13</v>
      </c>
      <c r="CQ59" s="28"/>
      <c r="CR59" s="28"/>
      <c r="CS59" s="29">
        <f>COUNTIF(CS$5:CS$57,"ch w*")</f>
        <v>0</v>
      </c>
      <c r="CT59" s="29"/>
      <c r="CU59" s="28">
        <f>COUNTIF(CU$5:CU$57,"ch w*")</f>
        <v>11</v>
      </c>
      <c r="CV59" s="28"/>
      <c r="CW59" s="28"/>
      <c r="CX59" s="28">
        <f>COUNTIF(CX$5:CX$57,"ch w*")</f>
        <v>10</v>
      </c>
      <c r="CY59" s="28"/>
      <c r="CZ59" s="28">
        <f>COUNTIF(CZ$5:CZ$57,"ch w*")</f>
        <v>12</v>
      </c>
      <c r="DA59" s="28"/>
      <c r="DB59" s="28"/>
      <c r="DC59" s="28">
        <f>COUNTIF(DC$5:DC$57,"ch w*")</f>
        <v>15</v>
      </c>
      <c r="DD59" s="28"/>
      <c r="DE59" s="28"/>
      <c r="DF59" s="28">
        <f>COUNTIF(DF$5:DF$57,"ch w*")</f>
        <v>12</v>
      </c>
      <c r="DG59" s="28"/>
      <c r="DH59" s="28">
        <f>COUNTIF(DH$5:DH$57,"ch w*")</f>
        <v>15</v>
      </c>
      <c r="DI59" s="28"/>
      <c r="DJ59" s="28"/>
      <c r="DK59" s="28">
        <f>COUNTIF(DK$5:DK$56,"ch w*")</f>
        <v>13</v>
      </c>
      <c r="DL59" s="28"/>
      <c r="DM59" s="28">
        <f>COUNTIF(DM$5:DM$57,"ch w*")</f>
        <v>14</v>
      </c>
      <c r="DN59" s="28"/>
      <c r="DO59" s="28"/>
      <c r="DP59" s="28">
        <f>COUNTIF(DP$5:DP$57,"ch w*")</f>
        <v>13</v>
      </c>
      <c r="DQ59" s="28"/>
      <c r="DR59" s="28"/>
      <c r="DS59" s="28">
        <f>COUNTIF(DS$5:DS$57,"ch w*")</f>
        <v>11</v>
      </c>
      <c r="DT59" s="28"/>
      <c r="DU59" s="28">
        <f>COUNTIF(DU$5:DU$57,"ch w*")</f>
        <v>12</v>
      </c>
      <c r="DV59" s="28"/>
      <c r="DW59" s="28"/>
      <c r="DX59" s="28">
        <f>COUNTIF(DX$5:DX$57,"ch w*")</f>
        <v>10</v>
      </c>
      <c r="DY59" s="28"/>
      <c r="DZ59" s="28">
        <f>COUNTIF(DZ$5:DZ$57,"ch w*")</f>
        <v>7</v>
      </c>
      <c r="EA59" s="28"/>
      <c r="EB59" s="28"/>
      <c r="EC59" s="28">
        <f>COUNTIF(EC$5:EC$57,"ch w*")</f>
        <v>9</v>
      </c>
      <c r="ED59" s="28"/>
      <c r="EE59" s="28"/>
      <c r="EF59" s="28">
        <f>COUNTIF(EF$5:EF$57,"ch w*")</f>
        <v>10</v>
      </c>
      <c r="EG59" s="28"/>
      <c r="EH59" s="28">
        <f>COUNTIF(EH$5:EH$57,"ch w*")</f>
        <v>14</v>
      </c>
      <c r="EI59" s="28"/>
      <c r="EJ59" s="28"/>
      <c r="EK59" s="28">
        <f>COUNTIF(EK$5:EK$57,"ch w*")</f>
        <v>12</v>
      </c>
      <c r="EL59" s="28"/>
      <c r="EM59" s="28">
        <f>COUNTIF(EM$5:EM$57,"ch w*")</f>
        <v>11</v>
      </c>
      <c r="EN59" s="28"/>
      <c r="EO59" s="28"/>
      <c r="EP59" s="28"/>
      <c r="EQ59" s="28">
        <f>COUNTIF(EQ$5:EQ$57,"ch w*")</f>
        <v>10</v>
      </c>
      <c r="ER59" s="28"/>
      <c r="ES59" s="28"/>
      <c r="ET59" s="28">
        <f>COUNTIF(ET$5:ET$57,"ch w*")</f>
        <v>10</v>
      </c>
      <c r="EU59" s="28"/>
      <c r="EV59" s="28"/>
      <c r="EW59" s="28">
        <f>COUNTIF(EW$5:EW$57,"ch w*")</f>
        <v>11</v>
      </c>
      <c r="EX59" s="28"/>
      <c r="EY59" s="28"/>
      <c r="EZ59" s="28">
        <f>COUNTIF(EZ$5:EZ$57,"ch w*")</f>
        <v>9</v>
      </c>
      <c r="FA59" s="28"/>
      <c r="FB59" s="28"/>
      <c r="FC59" s="28">
        <f>COUNTIF(FC$5:FC$57,"ch w*")</f>
        <v>9</v>
      </c>
      <c r="FD59" s="28"/>
      <c r="FE59" s="28"/>
      <c r="FF59" s="28"/>
      <c r="FG59" s="28">
        <f>COUNTIF(FG$5:FG$57,"ch w*")</f>
        <v>9</v>
      </c>
      <c r="FH59" s="28"/>
      <c r="FI59" s="28"/>
      <c r="FJ59" s="28">
        <f>COUNTIF(FJ$5:FJ$57,"ch w*")</f>
        <v>8</v>
      </c>
      <c r="FK59" s="28"/>
      <c r="FL59" s="28">
        <f>COUNTIF(FL$5:FL$57,"ch w*")</f>
        <v>10</v>
      </c>
      <c r="FM59" s="28"/>
      <c r="FN59" s="28"/>
      <c r="FO59" s="28">
        <f>COUNTIF(FO$5:FO$57,"ch w*")</f>
        <v>7</v>
      </c>
      <c r="FP59" s="28"/>
      <c r="FQ59" s="28">
        <f>COUNTIF(FQ$5:FQ$57,"ch w*")</f>
        <v>9</v>
      </c>
      <c r="FR59" s="28"/>
      <c r="FS59" s="28"/>
      <c r="FT59" s="28">
        <f>COUNTIF(FT$5:FT$57,"ch w*")</f>
        <v>9</v>
      </c>
      <c r="FU59" s="28"/>
      <c r="FV59" s="28"/>
      <c r="FW59" s="28">
        <f>COUNTIF(FW$5:FW$57,"ch w*")</f>
        <v>9</v>
      </c>
      <c r="FX59" s="28"/>
      <c r="FY59" s="28"/>
      <c r="FZ59" s="28"/>
      <c r="GA59" s="28"/>
      <c r="GB59" s="28"/>
      <c r="GC59" s="28"/>
      <c r="GD59" s="28"/>
      <c r="GE59" s="29"/>
      <c r="GF59" s="28">
        <f>COUNTIF(GF$5:GF$57,"ch w*")</f>
        <v>10</v>
      </c>
      <c r="GG59" s="28"/>
      <c r="GH59" s="28"/>
      <c r="GI59" s="28">
        <f>COUNTIF(GI$5:GI$57,"ch w*")</f>
        <v>7</v>
      </c>
      <c r="GJ59" s="28"/>
      <c r="GK59" s="28"/>
      <c r="GL59" s="28">
        <f>COUNTIF(GL$5:GL$57,"ch w*")</f>
        <v>7</v>
      </c>
      <c r="GM59" s="28"/>
      <c r="GN59" s="28"/>
      <c r="GO59" s="28"/>
      <c r="GP59" s="28">
        <f>COUNTIF(GP$5:GP$57,"ch w*")</f>
        <v>12</v>
      </c>
      <c r="GQ59" s="28"/>
      <c r="GR59" s="28"/>
      <c r="GS59" s="28">
        <f>COUNTIF(GS$5:GS$57,"ch w*")</f>
        <v>11</v>
      </c>
      <c r="GT59" s="28"/>
      <c r="GU59" s="28"/>
      <c r="GV59" s="28">
        <f>COUNTIF(GV$5:GV$57,"ch w*")</f>
        <v>17</v>
      </c>
      <c r="GW59" s="28"/>
      <c r="GX59" s="28"/>
      <c r="GY59" s="28">
        <f>COUNTIF(GY$5:GY$57,"ch w*")</f>
        <v>11</v>
      </c>
      <c r="GZ59" s="28"/>
      <c r="HA59" s="28"/>
      <c r="HB59" s="28">
        <f>COUNTIF(HB$5:HB$57,"ch w*")</f>
        <v>11</v>
      </c>
      <c r="HC59" s="28"/>
      <c r="HD59" s="28"/>
      <c r="HE59" s="28">
        <f>COUNTIF(HE$5:HE$57,"ch w*")</f>
        <v>13</v>
      </c>
      <c r="HF59" s="28"/>
      <c r="HG59" s="28"/>
      <c r="HH59" s="28">
        <f>COUNTIF(HH$5:HH$57,"ch w*")</f>
        <v>6</v>
      </c>
      <c r="HI59" s="28"/>
      <c r="HJ59" s="28"/>
      <c r="HK59" s="28">
        <f>COUNTIF(HK$5:HK$57,"ch w*")</f>
        <v>6</v>
      </c>
      <c r="HL59" s="28"/>
      <c r="HM59" s="28"/>
      <c r="HN59" s="28">
        <f>COUNTIF(HN$5:HN$52,"ch w*")</f>
        <v>3</v>
      </c>
      <c r="HO59" s="28"/>
      <c r="HP59" s="28"/>
    </row>
    <row r="60" spans="1:224" hidden="1">
      <c r="R60" s="11" t="s">
        <v>15</v>
      </c>
      <c r="U60" s="28">
        <f>COUNTIF(U$5:U$56,"ch w pulmo *")</f>
        <v>0</v>
      </c>
      <c r="V60" s="28"/>
      <c r="W60" s="28"/>
      <c r="X60" s="28">
        <f>COUNTIF(X$5:X$56,"ch w pulmo *")</f>
        <v>0</v>
      </c>
      <c r="Y60" s="28"/>
      <c r="Z60" s="28">
        <f>COUNTIF(Z$5:Z$56,"ch w pulmo *")</f>
        <v>0</v>
      </c>
      <c r="AA60" s="28"/>
      <c r="AB60" s="28"/>
      <c r="AC60" s="28">
        <f>COUNTIF(AC$5:AC$56,"ch w pulmo *")</f>
        <v>0</v>
      </c>
      <c r="AD60" s="28"/>
      <c r="AE60" s="28"/>
      <c r="AF60" s="28">
        <f>COUNTIF(AF$5:AF$56,"ch w pulmo *")</f>
        <v>0</v>
      </c>
      <c r="AG60" s="28"/>
      <c r="AH60" s="28">
        <f>COUNTIF(AH$5:AH$56,"ch w pulmo *")</f>
        <v>0</v>
      </c>
      <c r="AI60" s="28"/>
      <c r="AJ60" s="28"/>
      <c r="AK60" s="28">
        <f>COUNTIF(AK$5:AK$56,"ch w pulmo *")</f>
        <v>0</v>
      </c>
      <c r="AL60" s="28"/>
      <c r="AM60" s="28">
        <f>COUNTIF(AM$5:AM$56,"ch w pulmo *")</f>
        <v>0</v>
      </c>
      <c r="AN60" s="28"/>
      <c r="AO60" s="28"/>
      <c r="AP60" s="28">
        <f>COUNTIF(AP$5:AP$56,"ch w pulmo *")</f>
        <v>0</v>
      </c>
      <c r="AQ60" s="28"/>
      <c r="AR60" s="28"/>
      <c r="AS60" s="28">
        <f>COUNTIF(AS$5:AS$56,"ch w pulmo *")</f>
        <v>0</v>
      </c>
      <c r="AT60" s="28"/>
      <c r="AU60" s="28">
        <f>COUNTIF(AU$5:AU$56,"ch w pulmo *")</f>
        <v>0</v>
      </c>
      <c r="AV60" s="28"/>
      <c r="AW60" s="28"/>
      <c r="AX60" s="28">
        <f>COUNTIF(AX$5:AX$56,"ch w pulmo *")</f>
        <v>0</v>
      </c>
      <c r="AY60" s="28"/>
      <c r="AZ60" s="28">
        <f>COUNTIF(AZ$5:AZ$55,"ch w pulmo *")</f>
        <v>0</v>
      </c>
      <c r="BA60" s="28"/>
      <c r="BB60" s="28"/>
      <c r="BC60" s="28">
        <f>COUNTIF(BC$5:BC$55,"ch w pulmo *")</f>
        <v>0</v>
      </c>
      <c r="BD60" s="28"/>
      <c r="BE60" s="28"/>
      <c r="BF60" s="28">
        <f>COUNTIF(BF$5:BF$55,"ch w pulmo *")</f>
        <v>0</v>
      </c>
      <c r="BG60" s="28"/>
      <c r="BH60" s="28">
        <f>COUNTIF(BH$5:BH$55,"ch w pulmo *")</f>
        <v>0</v>
      </c>
      <c r="BI60" s="28"/>
      <c r="BJ60" s="28"/>
      <c r="BK60" s="28">
        <f>COUNTIF(BK$5:BK$56,"ch w pulmo *")</f>
        <v>0</v>
      </c>
      <c r="BL60" s="28"/>
      <c r="BM60" s="28">
        <f>COUNTIF(BM$5:BM$56,"ch w pulmo *")</f>
        <v>0</v>
      </c>
      <c r="BN60" s="28"/>
      <c r="BO60" s="28"/>
      <c r="BP60" s="28">
        <f>COUNTIF(BP$5:BP$56,"ch w pulmo *")</f>
        <v>0</v>
      </c>
      <c r="BQ60" s="28"/>
      <c r="BR60" s="28"/>
      <c r="BS60" s="28">
        <f>COUNTIF(BS$5:BS$56,"ch w pulmo *")</f>
        <v>0</v>
      </c>
      <c r="BT60" s="28"/>
      <c r="BU60" s="28">
        <f>COUNTIF(BU$5:BU$56,"ch w pulmo *")</f>
        <v>0</v>
      </c>
      <c r="BV60" s="28"/>
      <c r="BW60" s="28"/>
      <c r="BX60" s="28">
        <f>COUNTIF(BX$5:BX$56,"ch w pulmo *")</f>
        <v>0</v>
      </c>
      <c r="BY60" s="28"/>
      <c r="BZ60" s="28">
        <f>COUNTIF(BZ$5:BZ$56,"ch w pulmo *")</f>
        <v>0</v>
      </c>
      <c r="CA60" s="28"/>
      <c r="CB60" s="28"/>
      <c r="CC60" s="28">
        <f>COUNTIF(CC$5:CC$56,"ch w pulmo *")</f>
        <v>0</v>
      </c>
      <c r="CD60" s="28"/>
      <c r="CE60" s="28"/>
      <c r="CF60" s="28">
        <f>COUNTIF(CF$5:CF$56,"ch w pulmo *")</f>
        <v>0</v>
      </c>
      <c r="CG60" s="28"/>
      <c r="CH60" s="28">
        <f>COUNTIF(CH$5:CH$56,"ch w pulmo *")</f>
        <v>0</v>
      </c>
      <c r="CI60" s="28"/>
      <c r="CJ60" s="28"/>
      <c r="CK60" s="28">
        <f>COUNTIF(CK$5:CK$56,"ch w pulmo *")</f>
        <v>0</v>
      </c>
      <c r="CL60" s="28"/>
      <c r="CM60" s="28">
        <f>COUNTIF(CM$5:CM$56,"ch w pulmo *")</f>
        <v>0</v>
      </c>
      <c r="CN60" s="28"/>
      <c r="CO60" s="28"/>
      <c r="CP60" s="28">
        <f>COUNTIF(CP$5:CP$56,"ch w pulmo *")</f>
        <v>0</v>
      </c>
      <c r="CQ60" s="28"/>
      <c r="CR60" s="28"/>
      <c r="CS60" s="29">
        <f>COUNTIF(CS$5:CS$56,"ch w pulmo *")</f>
        <v>0</v>
      </c>
      <c r="CT60" s="29"/>
      <c r="CU60" s="28">
        <f>COUNTIF(CU$5:CU$56,"ch w pulmo *")</f>
        <v>0</v>
      </c>
      <c r="CV60" s="28"/>
      <c r="CW60" s="28"/>
      <c r="CX60" s="28">
        <f>COUNTIF(CX$5:CX$56,"ch w pulmo *")</f>
        <v>0</v>
      </c>
      <c r="CY60" s="28"/>
      <c r="CZ60" s="28">
        <f>COUNTIF(CZ$5:CZ$56,"ch w pulmo *")</f>
        <v>0</v>
      </c>
      <c r="DA60" s="28"/>
      <c r="DB60" s="28"/>
      <c r="DC60" s="28">
        <f>COUNTIF(DC$5:DC$56,"ch w pulmo *")</f>
        <v>0</v>
      </c>
      <c r="DD60" s="28"/>
      <c r="DE60" s="28"/>
      <c r="DF60" s="28">
        <f>COUNTIF(DF$5:DF$56,"ch w pulmo *")</f>
        <v>0</v>
      </c>
      <c r="DG60" s="28"/>
      <c r="DH60" s="28">
        <f>COUNTIF(DH$5:DH$56,"ch w pulmo *")</f>
        <v>0</v>
      </c>
      <c r="DI60" s="28"/>
      <c r="DJ60" s="28"/>
      <c r="DK60" s="28">
        <f>COUNTIF(DK$5:DK$56,"ch w pulmo *")</f>
        <v>0</v>
      </c>
      <c r="DL60" s="28"/>
      <c r="DM60" s="28">
        <f>COUNTIF(DM$5:DM$56,"ch w pulmo *")</f>
        <v>0</v>
      </c>
      <c r="DN60" s="28"/>
      <c r="DO60" s="28"/>
      <c r="DP60" s="28">
        <f>COUNTIF(DP$5:DP$56,"ch w pulmo *")</f>
        <v>0</v>
      </c>
      <c r="DQ60" s="28"/>
      <c r="DR60" s="28"/>
      <c r="DS60" s="28">
        <f>COUNTIF(DS$5:DS$56,"ch w pulmo *")</f>
        <v>0</v>
      </c>
      <c r="DT60" s="28"/>
      <c r="DU60" s="28">
        <f>COUNTIF(DU$5:DU$56,"ch w pulmo *")</f>
        <v>0</v>
      </c>
      <c r="DV60" s="28"/>
      <c r="DW60" s="28"/>
      <c r="DX60" s="28">
        <f>COUNTIF(DX$5:DX$57,"ch w pulmo *")</f>
        <v>0</v>
      </c>
      <c r="DY60" s="28"/>
      <c r="DZ60" s="28">
        <f>COUNTIF(DZ$5:DZ$56,"ch w pulmo *")</f>
        <v>0</v>
      </c>
      <c r="EA60" s="28"/>
      <c r="EB60" s="28"/>
      <c r="EC60" s="28">
        <f>COUNTIF(EC$5:EC$56,"ch w pulmo *")</f>
        <v>0</v>
      </c>
      <c r="ED60" s="28"/>
      <c r="EE60" s="28"/>
      <c r="EF60" s="28">
        <f>COUNTIF(EF$5:EF$56,"ch w pulmo *")</f>
        <v>0</v>
      </c>
      <c r="EG60" s="28"/>
      <c r="EH60" s="28">
        <f>COUNTIF(EH$5:EH$56,"ch w pulmo *")</f>
        <v>0</v>
      </c>
      <c r="EI60" s="28"/>
      <c r="EJ60" s="28"/>
      <c r="EK60" s="28">
        <f>COUNTIF(EK$5:EK$56,"ch w pulmo *")</f>
        <v>0</v>
      </c>
      <c r="EL60" s="28"/>
      <c r="EM60" s="28">
        <f>COUNTIF(EM$5:EM$56,"ch w pulmo *")</f>
        <v>0</v>
      </c>
      <c r="EN60" s="28"/>
      <c r="EO60" s="28"/>
      <c r="EP60" s="28"/>
      <c r="EQ60" s="28">
        <f>COUNTIF(EQ$5:EQ$56,"ch w pulmo *")</f>
        <v>0</v>
      </c>
      <c r="ER60" s="28"/>
      <c r="ES60" s="28"/>
      <c r="ET60" s="28">
        <f>COUNTIF(ET$5:ET$56,"ch w pulmo *")</f>
        <v>0</v>
      </c>
      <c r="EU60" s="28"/>
      <c r="EV60" s="28"/>
      <c r="EW60" s="28">
        <f>COUNTIF(EW$5:EW$56,"ch w pulmo *")</f>
        <v>0</v>
      </c>
      <c r="EX60" s="28"/>
      <c r="EY60" s="28"/>
      <c r="EZ60" s="28">
        <f>COUNTIF(EZ$5:EZ$56,"ch w pulmo *")</f>
        <v>0</v>
      </c>
      <c r="FA60" s="28"/>
      <c r="FB60" s="28"/>
      <c r="FC60" s="28">
        <f>COUNTIF(FC$5:FC$56,"ch w pulmo *")</f>
        <v>0</v>
      </c>
      <c r="FD60" s="28"/>
      <c r="FE60" s="28"/>
      <c r="FF60" s="28"/>
      <c r="FG60" s="28">
        <f>COUNTIF(FG$5:FG$56,"ch w pulmo *")</f>
        <v>0</v>
      </c>
      <c r="FH60" s="28"/>
      <c r="FI60" s="28"/>
      <c r="FJ60" s="28">
        <f>COUNTIF(FJ$5:FJ$56,"ch w pulmo *")</f>
        <v>0</v>
      </c>
      <c r="FK60" s="28"/>
      <c r="FL60" s="28">
        <f>COUNTIF(FL$5:FL$56,"ch w pulmo *")</f>
        <v>0</v>
      </c>
      <c r="FM60" s="28"/>
      <c r="FN60" s="28"/>
      <c r="FO60" s="28">
        <f>COUNTIF(FO$5:FO$56,"ch w pulmo *")</f>
        <v>0</v>
      </c>
      <c r="FP60" s="28"/>
      <c r="FQ60" s="28">
        <f>COUNTIF(FQ$5:FQ$55,"ch w pulmo *")</f>
        <v>0</v>
      </c>
      <c r="FR60" s="28"/>
      <c r="FS60" s="28"/>
      <c r="FT60" s="28">
        <f>COUNTIF(FT$5:FT$55,"ch w pulmo *")</f>
        <v>0</v>
      </c>
      <c r="FU60" s="28"/>
      <c r="FV60" s="28"/>
      <c r="FW60" s="28">
        <f>COUNTIF(FW$5:FW$56,"ch w pulmo *")</f>
        <v>0</v>
      </c>
      <c r="FX60" s="28"/>
      <c r="FY60" s="28"/>
      <c r="FZ60" s="28"/>
      <c r="GA60" s="28"/>
      <c r="GB60" s="28"/>
      <c r="GC60" s="28"/>
      <c r="GD60" s="28"/>
      <c r="GE60" s="29"/>
      <c r="GF60" s="28">
        <f>COUNTIF(GF$5:GF$56,"ch w pulmo *")</f>
        <v>0</v>
      </c>
      <c r="GG60" s="28"/>
      <c r="GH60" s="28"/>
      <c r="GI60" s="28">
        <f>COUNTIF(GI$5:GI$56,"ch w pulmo *")</f>
        <v>0</v>
      </c>
      <c r="GJ60" s="28"/>
      <c r="GK60" s="28"/>
      <c r="GL60" s="28">
        <f>COUNTIF(GL$5:GL$56,"ch w pulmo *")</f>
        <v>0</v>
      </c>
      <c r="GM60" s="28"/>
      <c r="GN60" s="28"/>
      <c r="GO60" s="28"/>
      <c r="GP60" s="28">
        <f>COUNTIF(GP$5:GP$56,"ch w pulmo *")</f>
        <v>0</v>
      </c>
      <c r="GQ60" s="28"/>
      <c r="GR60" s="28"/>
      <c r="GS60" s="28">
        <f>COUNTIF(GS$5:GS$56,"ch w pulmo *")</f>
        <v>0</v>
      </c>
      <c r="GT60" s="28"/>
      <c r="GU60" s="28"/>
      <c r="GV60" s="28">
        <f>COUNTIF(GV$5:GV$56,"ch w pulmo *")</f>
        <v>0</v>
      </c>
      <c r="GW60" s="28"/>
      <c r="GX60" s="28"/>
      <c r="GY60" s="28">
        <f>COUNTIF(GY$5:GY$56,"ch w pulmo *")</f>
        <v>0</v>
      </c>
      <c r="GZ60" s="28"/>
      <c r="HA60" s="28"/>
      <c r="HB60" s="28">
        <f>COUNTIF(HB$5:HB$56,"ch w pulmo *")</f>
        <v>0</v>
      </c>
      <c r="HC60" s="28"/>
      <c r="HD60" s="28"/>
      <c r="HE60" s="28">
        <f>COUNTIF(HE$5:HE$56,"ch w pulmo *")</f>
        <v>0</v>
      </c>
      <c r="HF60" s="28"/>
      <c r="HG60" s="28"/>
      <c r="HH60" s="28">
        <f>COUNTIF(HH$5:HH$56,"ch w pulmo *")</f>
        <v>0</v>
      </c>
      <c r="HI60" s="28"/>
      <c r="HJ60" s="28"/>
      <c r="HK60" s="28">
        <f>COUNTIF(HK$5:HK$56,"ch w pulmo *")</f>
        <v>0</v>
      </c>
      <c r="HL60" s="28"/>
      <c r="HM60" s="28"/>
      <c r="HN60" s="28">
        <f>COUNTIF(HN$5:HN$42,"ch w pulmo *")</f>
        <v>0</v>
      </c>
      <c r="HO60" s="28"/>
      <c r="HP60" s="28"/>
    </row>
    <row r="61" spans="1:224" hidden="1">
      <c r="R61" s="11" t="s">
        <v>16</v>
      </c>
      <c r="U61" s="28">
        <f>COUNTIF(U$5:U$56,"ch w hemato *")</f>
        <v>0</v>
      </c>
      <c r="V61" s="28"/>
      <c r="W61" s="28"/>
      <c r="X61" s="28">
        <f>COUNTIF(X$5:X$56,"ch w hemato *")</f>
        <v>0</v>
      </c>
      <c r="Y61" s="28"/>
      <c r="Z61" s="28">
        <f>COUNTIF(Z$5:Z$56,"ch w hemato *")</f>
        <v>0</v>
      </c>
      <c r="AA61" s="28"/>
      <c r="AB61" s="28"/>
      <c r="AC61" s="28">
        <f>COUNTIF(AC$5:AC$56,"ch w hemato *")</f>
        <v>0</v>
      </c>
      <c r="AD61" s="28"/>
      <c r="AE61" s="28"/>
      <c r="AF61" s="28">
        <f>COUNTIF(AF$5:AF$56,"ch w hemato *")</f>
        <v>0</v>
      </c>
      <c r="AG61" s="28"/>
      <c r="AH61" s="28">
        <f>COUNTIF(AH$5:AH$56,"ch w hemato *")</f>
        <v>0</v>
      </c>
      <c r="AI61" s="28"/>
      <c r="AJ61" s="28"/>
      <c r="AK61" s="28">
        <f>COUNTIF(AK$5:AK$56,"ch w hemato *")</f>
        <v>0</v>
      </c>
      <c r="AL61" s="28"/>
      <c r="AM61" s="28">
        <f>COUNTIF(AM$5:AM$56,"ch w hemato *")</f>
        <v>0</v>
      </c>
      <c r="AN61" s="28"/>
      <c r="AO61" s="28"/>
      <c r="AP61" s="28">
        <f>COUNTIF(AP$5:AP$56,"ch w hemato *")</f>
        <v>0</v>
      </c>
      <c r="AQ61" s="28"/>
      <c r="AR61" s="28"/>
      <c r="AS61" s="28">
        <f>COUNTIF(AS$5:AS$56,"ch w hemato *")</f>
        <v>0</v>
      </c>
      <c r="AT61" s="28"/>
      <c r="AU61" s="28">
        <f>COUNTIF(AU$5:AU$56,"ch w hemato *")</f>
        <v>0</v>
      </c>
      <c r="AV61" s="28"/>
      <c r="AW61" s="28"/>
      <c r="AX61" s="28">
        <f>COUNTIF(AX$5:AX$56,"ch w hemato *")</f>
        <v>0</v>
      </c>
      <c r="AY61" s="28"/>
      <c r="AZ61" s="28">
        <f>COUNTIF(AZ$5:AZ$55,"ch w hemato *")</f>
        <v>0</v>
      </c>
      <c r="BA61" s="28"/>
      <c r="BB61" s="28"/>
      <c r="BC61" s="28">
        <f>COUNTIF(BC$5:BC$55,"ch w hemato *")</f>
        <v>0</v>
      </c>
      <c r="BD61" s="28"/>
      <c r="BE61" s="28"/>
      <c r="BF61" s="28">
        <f>COUNTIF(BF$5:BF$55,"ch w hemato *")</f>
        <v>0</v>
      </c>
      <c r="BG61" s="28"/>
      <c r="BH61" s="28">
        <f>COUNTIF(BH$5:BH$55,"ch w hemato *")</f>
        <v>0</v>
      </c>
      <c r="BI61" s="28"/>
      <c r="BJ61" s="28"/>
      <c r="BK61" s="28">
        <f>COUNTIF(BK$5:BK$56,"ch w hemato *")</f>
        <v>0</v>
      </c>
      <c r="BL61" s="28"/>
      <c r="BM61" s="28">
        <f>COUNTIF(BM$5:BM$56,"ch w hemato *")</f>
        <v>0</v>
      </c>
      <c r="BN61" s="28"/>
      <c r="BO61" s="28"/>
      <c r="BP61" s="28">
        <f>COUNTIF(BP$5:BP$56,"ch w hemato *")</f>
        <v>0</v>
      </c>
      <c r="BQ61" s="28"/>
      <c r="BR61" s="28"/>
      <c r="BS61" s="28">
        <f>COUNTIF(BS$5:BS$56,"ch w hemato *")</f>
        <v>0</v>
      </c>
      <c r="BT61" s="28"/>
      <c r="BU61" s="28">
        <f>COUNTIF(BU$5:BU$56,"ch w hemato *")</f>
        <v>0</v>
      </c>
      <c r="BV61" s="28"/>
      <c r="BW61" s="28"/>
      <c r="BX61" s="28">
        <f>COUNTIF(BX$5:BX$56,"ch w hemato *")</f>
        <v>0</v>
      </c>
      <c r="BY61" s="28"/>
      <c r="BZ61" s="28">
        <f>COUNTIF(BZ$5:BZ$56,"ch w hemato *")</f>
        <v>0</v>
      </c>
      <c r="CA61" s="28"/>
      <c r="CB61" s="28"/>
      <c r="CC61" s="28">
        <f>COUNTIF(CC$5:CC$56,"ch w hemato *")</f>
        <v>0</v>
      </c>
      <c r="CD61" s="28"/>
      <c r="CE61" s="28"/>
      <c r="CF61" s="28">
        <f>COUNTIF(CF$5:CF$56,"ch w hemato *")</f>
        <v>0</v>
      </c>
      <c r="CG61" s="28"/>
      <c r="CH61" s="28">
        <f>COUNTIF(CH$5:CH$56,"ch w hemato *")</f>
        <v>0</v>
      </c>
      <c r="CI61" s="28"/>
      <c r="CJ61" s="28"/>
      <c r="CK61" s="28">
        <f>COUNTIF(CK$5:CK$56,"ch w hemato *")</f>
        <v>0</v>
      </c>
      <c r="CL61" s="28"/>
      <c r="CM61" s="28">
        <f>COUNTIF(CM$5:CM$56,"ch w hemato *")</f>
        <v>0</v>
      </c>
      <c r="CN61" s="28"/>
      <c r="CO61" s="28"/>
      <c r="CP61" s="28">
        <f>COUNTIF(CP$5:CP$56,"ch w hemato *")</f>
        <v>0</v>
      </c>
      <c r="CQ61" s="28"/>
      <c r="CR61" s="28"/>
      <c r="CS61" s="29">
        <f>COUNTIF(CS$5:CS$56,"ch w hemato *")</f>
        <v>0</v>
      </c>
      <c r="CT61" s="29"/>
      <c r="CU61" s="28">
        <f>COUNTIF(CU$5:CU$56,"ch w hemato *")</f>
        <v>0</v>
      </c>
      <c r="CV61" s="28"/>
      <c r="CW61" s="28"/>
      <c r="CX61" s="28">
        <f>COUNTIF(CX$5:CX$56,"ch w hemato *")</f>
        <v>0</v>
      </c>
      <c r="CY61" s="28"/>
      <c r="CZ61" s="28">
        <f>COUNTIF(CZ$5:CZ$56,"ch w hemato *")</f>
        <v>0</v>
      </c>
      <c r="DA61" s="28"/>
      <c r="DB61" s="28"/>
      <c r="DC61" s="28">
        <f>COUNTIF(DC$5:DC$56,"ch w hemato *")</f>
        <v>0</v>
      </c>
      <c r="DD61" s="28"/>
      <c r="DE61" s="28"/>
      <c r="DF61" s="28">
        <f>COUNTIF(DF$5:DF$56,"ch w hemato *")</f>
        <v>0</v>
      </c>
      <c r="DG61" s="28"/>
      <c r="DH61" s="28">
        <f>COUNTIF(DH$5:DH$56,"ch w hemato *")</f>
        <v>0</v>
      </c>
      <c r="DI61" s="28"/>
      <c r="DJ61" s="28"/>
      <c r="DK61" s="28">
        <f>COUNTIF(DK$5:DK$56,"ch w hemato *")</f>
        <v>0</v>
      </c>
      <c r="DL61" s="28"/>
      <c r="DM61" s="28">
        <f>COUNTIF(DM$5:DM$56,"ch w hemato *")</f>
        <v>0</v>
      </c>
      <c r="DN61" s="28"/>
      <c r="DO61" s="28"/>
      <c r="DP61" s="28">
        <f>COUNTIF(DP$5:DP$56,"ch w hemato *")</f>
        <v>0</v>
      </c>
      <c r="DQ61" s="28"/>
      <c r="DR61" s="28"/>
      <c r="DS61" s="28">
        <f>COUNTIF(DS$5:DS$56,"ch w hemato *")</f>
        <v>0</v>
      </c>
      <c r="DT61" s="28"/>
      <c r="DU61" s="28">
        <f>COUNTIF(DU$5:DU$56,"ch w hemato *")</f>
        <v>0</v>
      </c>
      <c r="DV61" s="28"/>
      <c r="DW61" s="28"/>
      <c r="DX61" s="28">
        <f>COUNTIF(DX$5:DX$57,"ch w hemato *")</f>
        <v>0</v>
      </c>
      <c r="DY61" s="28"/>
      <c r="DZ61" s="28">
        <f>COUNTIF(DZ$5:DZ$56,"ch w hemato *")</f>
        <v>0</v>
      </c>
      <c r="EA61" s="28"/>
      <c r="EB61" s="28"/>
      <c r="EC61" s="28">
        <f>COUNTIF(EC$5:EC$56,"ch w hemato *")</f>
        <v>0</v>
      </c>
      <c r="ED61" s="28"/>
      <c r="EE61" s="28"/>
      <c r="EF61" s="28">
        <f>COUNTIF(EF$5:EF$56,"ch w hemato *")</f>
        <v>0</v>
      </c>
      <c r="EG61" s="28"/>
      <c r="EH61" s="28">
        <f>COUNTIF(EH$5:EH$56,"ch w hemato *")</f>
        <v>0</v>
      </c>
      <c r="EI61" s="28"/>
      <c r="EJ61" s="28"/>
      <c r="EK61" s="28">
        <f>COUNTIF(EK$5:EK$56,"ch w hemato *")</f>
        <v>0</v>
      </c>
      <c r="EL61" s="28"/>
      <c r="EM61" s="28">
        <f>COUNTIF(EM$5:EM$56,"ch w hemato *")</f>
        <v>0</v>
      </c>
      <c r="EN61" s="28"/>
      <c r="EO61" s="28"/>
      <c r="EP61" s="28"/>
      <c r="EQ61" s="28">
        <f>COUNTIF(EQ$5:EQ$56,"ch w hemato *")</f>
        <v>0</v>
      </c>
      <c r="ER61" s="28"/>
      <c r="ES61" s="28"/>
      <c r="ET61" s="28">
        <f>COUNTIF(ET$5:ET$56,"ch w hemato *")</f>
        <v>0</v>
      </c>
      <c r="EU61" s="28"/>
      <c r="EV61" s="28"/>
      <c r="EW61" s="28">
        <f>COUNTIF(EW$5:EW$56,"ch w hemato *")</f>
        <v>0</v>
      </c>
      <c r="EX61" s="28"/>
      <c r="EY61" s="28"/>
      <c r="EZ61" s="28">
        <f>COUNTIF(EZ$5:EZ$56,"ch w hemato *")</f>
        <v>0</v>
      </c>
      <c r="FA61" s="28"/>
      <c r="FB61" s="28"/>
      <c r="FC61" s="28">
        <f>COUNTIF(FC$5:FC$56,"ch w hemato *")</f>
        <v>0</v>
      </c>
      <c r="FD61" s="28"/>
      <c r="FE61" s="28"/>
      <c r="FF61" s="28"/>
      <c r="FG61" s="28">
        <f>COUNTIF(FG$5:FG$56,"ch w hemato *")</f>
        <v>0</v>
      </c>
      <c r="FH61" s="28"/>
      <c r="FI61" s="28"/>
      <c r="FJ61" s="28">
        <f>COUNTIF(FJ$5:FJ$56,"ch w hemato *")</f>
        <v>0</v>
      </c>
      <c r="FK61" s="28"/>
      <c r="FL61" s="28">
        <f>COUNTIF(FL$5:FL$56,"ch w hemato *")</f>
        <v>0</v>
      </c>
      <c r="FM61" s="28"/>
      <c r="FN61" s="28"/>
      <c r="FO61" s="28">
        <f>COUNTIF(FO$5:FO$56,"ch w hemato *")</f>
        <v>0</v>
      </c>
      <c r="FP61" s="28"/>
      <c r="FQ61" s="28">
        <f>COUNTIF(FQ$5:FQ$55,"ch w hemato *")</f>
        <v>0</v>
      </c>
      <c r="FR61" s="28"/>
      <c r="FS61" s="28"/>
      <c r="FT61" s="28">
        <f>COUNTIF(FT$5:FT$55,"ch w hemato *")</f>
        <v>0</v>
      </c>
      <c r="FU61" s="28"/>
      <c r="FV61" s="28"/>
      <c r="FW61" s="28">
        <f>COUNTIF(FW$5:FW$56,"ch w hemato *")</f>
        <v>0</v>
      </c>
      <c r="FX61" s="28"/>
      <c r="FY61" s="28"/>
      <c r="FZ61" s="28"/>
      <c r="GA61" s="28"/>
      <c r="GB61" s="28"/>
      <c r="GC61" s="28"/>
      <c r="GD61" s="28"/>
      <c r="GE61" s="29"/>
      <c r="GF61" s="28">
        <f>COUNTIF(GF$5:GF$56,"ch w hemato *")</f>
        <v>0</v>
      </c>
      <c r="GG61" s="28"/>
      <c r="GH61" s="28"/>
      <c r="GI61" s="28">
        <f>COUNTIF(GI$5:GI$56,"ch w hemato *")</f>
        <v>0</v>
      </c>
      <c r="GJ61" s="28"/>
      <c r="GK61" s="28"/>
      <c r="GL61" s="28">
        <f>COUNTIF(GL$5:GL$56,"ch w hemato *")</f>
        <v>0</v>
      </c>
      <c r="GM61" s="28"/>
      <c r="GN61" s="28"/>
      <c r="GO61" s="28"/>
      <c r="GP61" s="28">
        <f>COUNTIF(GP$5:GP$56,"ch w hemato *")</f>
        <v>0</v>
      </c>
      <c r="GQ61" s="28"/>
      <c r="GR61" s="28"/>
      <c r="GS61" s="28">
        <f>COUNTIF(GS$5:GS$56,"ch w hemato *")</f>
        <v>0</v>
      </c>
      <c r="GT61" s="28"/>
      <c r="GU61" s="28"/>
      <c r="GV61" s="28">
        <f>COUNTIF(GV$5:GV$56,"ch w hemato *")</f>
        <v>0</v>
      </c>
      <c r="GW61" s="28"/>
      <c r="GX61" s="28"/>
      <c r="GY61" s="28">
        <f>COUNTIF(GY$5:GY$56,"ch w hemato *")</f>
        <v>0</v>
      </c>
      <c r="GZ61" s="28"/>
      <c r="HA61" s="28"/>
      <c r="HB61" s="28">
        <f>COUNTIF(HB$5:HB$56,"ch w hemato *")</f>
        <v>0</v>
      </c>
      <c r="HC61" s="28"/>
      <c r="HD61" s="28"/>
      <c r="HE61" s="28">
        <f>COUNTIF(HE$5:HE$56,"ch w hemato *")</f>
        <v>0</v>
      </c>
      <c r="HF61" s="28"/>
      <c r="HG61" s="28"/>
      <c r="HH61" s="28">
        <f>COUNTIF(HH$5:HH$56,"ch w hemato *")</f>
        <v>0</v>
      </c>
      <c r="HI61" s="28"/>
      <c r="HJ61" s="28"/>
      <c r="HK61" s="28">
        <f>COUNTIF(HK$5:HK$56,"ch w hemato *")</f>
        <v>0</v>
      </c>
      <c r="HL61" s="28"/>
      <c r="HM61" s="28"/>
      <c r="HN61" s="28">
        <f>COUNTIF(HN$5:HN$42,"ch w hemato *")</f>
        <v>0</v>
      </c>
      <c r="HO61" s="28"/>
      <c r="HP61" s="28"/>
    </row>
    <row r="62" spans="1:224" hidden="1">
      <c r="R62" s="11" t="s">
        <v>9</v>
      </c>
      <c r="U62" s="28">
        <f>COUNTIF(U$5:U$57,"ped *")</f>
        <v>3</v>
      </c>
      <c r="V62" s="28"/>
      <c r="W62" s="28"/>
      <c r="X62" s="28">
        <f>COUNTIF(X$5:X$57,"ped *")</f>
        <v>4</v>
      </c>
      <c r="Y62" s="28"/>
      <c r="Z62" s="28">
        <f>COUNTIF(Z$5:Z$57,"ped *")</f>
        <v>2</v>
      </c>
      <c r="AA62" s="28"/>
      <c r="AB62" s="28"/>
      <c r="AC62" s="28">
        <f>COUNTIF(AC$5:AC$57,"ped *")</f>
        <v>4</v>
      </c>
      <c r="AD62" s="28"/>
      <c r="AE62" s="28"/>
      <c r="AF62" s="28">
        <f>COUNTIF(AF$5:AF$57,"ped *")</f>
        <v>5</v>
      </c>
      <c r="AG62" s="28"/>
      <c r="AH62" s="28">
        <f>COUNTIF(AH$5:AH$57,"ped *")</f>
        <v>1</v>
      </c>
      <c r="AI62" s="28"/>
      <c r="AJ62" s="28"/>
      <c r="AK62" s="28">
        <f>COUNTIF(AK$5:AK$57,"ped *")</f>
        <v>3</v>
      </c>
      <c r="AL62" s="28"/>
      <c r="AM62" s="28">
        <f>COUNTIF(AM$5:AM$57,"ped *")</f>
        <v>5</v>
      </c>
      <c r="AN62" s="28"/>
      <c r="AO62" s="28"/>
      <c r="AP62" s="28">
        <f>COUNTIF(AP$5:AP$57,"ped *")</f>
        <v>4</v>
      </c>
      <c r="AQ62" s="28"/>
      <c r="AR62" s="28"/>
      <c r="AS62" s="28">
        <f>COUNTIF(AS$5:AS$57,"ped *")</f>
        <v>4</v>
      </c>
      <c r="AT62" s="28"/>
      <c r="AU62" s="28">
        <f>COUNTIF(AU$5:AU$57,"ped *")</f>
        <v>4</v>
      </c>
      <c r="AV62" s="28"/>
      <c r="AW62" s="28"/>
      <c r="AX62" s="28">
        <f>COUNTIF(AX$5:AX$57,"ped *")</f>
        <v>3</v>
      </c>
      <c r="AY62" s="28"/>
      <c r="AZ62" s="28">
        <f>COUNTIF(AZ$5:AZ$57,"ped *")</f>
        <v>0</v>
      </c>
      <c r="BA62" s="28"/>
      <c r="BB62" s="28"/>
      <c r="BC62" s="28">
        <f>COUNTIF(BC$5:BC$57,"ped *")</f>
        <v>4</v>
      </c>
      <c r="BD62" s="28"/>
      <c r="BE62" s="28"/>
      <c r="BF62" s="28">
        <f>COUNTIF(BF$5:BF$57,"ped *")</f>
        <v>4</v>
      </c>
      <c r="BG62" s="28"/>
      <c r="BH62" s="28">
        <f>COUNTIF(BH$5:BH$57,"ped *")</f>
        <v>4</v>
      </c>
      <c r="BI62" s="28"/>
      <c r="BJ62" s="28"/>
      <c r="BK62" s="28">
        <f>COUNTIF(BK$5:BK$57,"ped *")</f>
        <v>3</v>
      </c>
      <c r="BL62" s="28"/>
      <c r="BM62" s="28">
        <f>COUNTIF(BM$5:BM$57,"ped *")</f>
        <v>4</v>
      </c>
      <c r="BN62" s="28"/>
      <c r="BO62" s="28"/>
      <c r="BP62" s="28">
        <f>COUNTIF(BP$5:BP$57,"ped *")</f>
        <v>6</v>
      </c>
      <c r="BQ62" s="28"/>
      <c r="BR62" s="28"/>
      <c r="BS62" s="28">
        <f>COUNTIF(BS$5:BS$57,"ped *")</f>
        <v>3</v>
      </c>
      <c r="BT62" s="28"/>
      <c r="BU62" s="28">
        <f>COUNTIF(BU$5:BU$57,"ped *")</f>
        <v>5</v>
      </c>
      <c r="BV62" s="28"/>
      <c r="BW62" s="28"/>
      <c r="BX62" s="28">
        <f>COUNTIF(BX$5:BX$57,"ped *")</f>
        <v>4</v>
      </c>
      <c r="BY62" s="28"/>
      <c r="BZ62" s="28">
        <f>COUNTIF(BZ$5:BZ$57,"ped *")</f>
        <v>7</v>
      </c>
      <c r="CA62" s="28"/>
      <c r="CB62" s="28"/>
      <c r="CC62" s="28">
        <f>COUNTIF(CC$5:CC$57,"ped *")</f>
        <v>5</v>
      </c>
      <c r="CD62" s="28"/>
      <c r="CE62" s="28"/>
      <c r="CF62" s="28">
        <f>COUNTIF(CF$5:CF$57,"ped *")</f>
        <v>6</v>
      </c>
      <c r="CG62" s="28"/>
      <c r="CH62" s="28">
        <f>COUNTIF(CH$5:CH$57,"ped *")</f>
        <v>6</v>
      </c>
      <c r="CI62" s="28"/>
      <c r="CJ62" s="28"/>
      <c r="CK62" s="28">
        <f>COUNTIF(CK$5:CK$57,"ped *")</f>
        <v>5</v>
      </c>
      <c r="CL62" s="28"/>
      <c r="CM62" s="28">
        <f>COUNTIF(CM$5:CM$57,"ped *")</f>
        <v>7</v>
      </c>
      <c r="CN62" s="28"/>
      <c r="CO62" s="28"/>
      <c r="CP62" s="28">
        <f>COUNTIF(CP$5:CP$57,"ped *")</f>
        <v>3</v>
      </c>
      <c r="CQ62" s="28"/>
      <c r="CR62" s="28"/>
      <c r="CS62" s="29">
        <f>COUNTIF(CS$5:CS$57,"ped *")</f>
        <v>0</v>
      </c>
      <c r="CT62" s="29"/>
      <c r="CU62" s="28">
        <f>COUNTIF(CU$5:CU$57,"ped *")</f>
        <v>3</v>
      </c>
      <c r="CV62" s="28"/>
      <c r="CW62" s="28"/>
      <c r="CX62" s="28">
        <f>COUNTIF(CX$5:CX$57,"ped *")</f>
        <v>3</v>
      </c>
      <c r="CY62" s="28"/>
      <c r="CZ62" s="28">
        <f>COUNTIF(CZ$5:CZ$57,"ped *")</f>
        <v>4</v>
      </c>
      <c r="DA62" s="28"/>
      <c r="DB62" s="28"/>
      <c r="DC62" s="28">
        <f>COUNTIF(DC$5:DC$57,"ped *")</f>
        <v>1</v>
      </c>
      <c r="DD62" s="28"/>
      <c r="DE62" s="28"/>
      <c r="DF62" s="28">
        <f>COUNTIF(DF$5:DF$57,"ped *")</f>
        <v>2</v>
      </c>
      <c r="DG62" s="28"/>
      <c r="DH62" s="28">
        <f>COUNTIF(DH$5:DH$57,"ped *")</f>
        <v>3</v>
      </c>
      <c r="DI62" s="28"/>
      <c r="DJ62" s="28"/>
      <c r="DK62" s="28">
        <f>COUNTIF(DK$5:DK$56,"ped *")</f>
        <v>2</v>
      </c>
      <c r="DL62" s="28"/>
      <c r="DM62" s="28">
        <f>COUNTIF(DM$5:DM$57,"ped *")</f>
        <v>2</v>
      </c>
      <c r="DN62" s="28"/>
      <c r="DO62" s="28"/>
      <c r="DP62" s="28">
        <f>COUNTIF(DP$5:DP$57,"ped *")</f>
        <v>5</v>
      </c>
      <c r="DQ62" s="28"/>
      <c r="DR62" s="28"/>
      <c r="DS62" s="28">
        <f>COUNTIF(DS$5:DS$57,"ped *")</f>
        <v>4</v>
      </c>
      <c r="DT62" s="28"/>
      <c r="DU62" s="28">
        <f>COUNTIF(DU$5:DU$57,"ped *")</f>
        <v>5</v>
      </c>
      <c r="DV62" s="28"/>
      <c r="DW62" s="28"/>
      <c r="DX62" s="28">
        <f>COUNTIF(DX$5:DX$57,"ped *")</f>
        <v>5</v>
      </c>
      <c r="DY62" s="28"/>
      <c r="DZ62" s="28">
        <f>COUNTIF(DZ$5:DZ$57,"ped *")</f>
        <v>10</v>
      </c>
      <c r="EA62" s="28"/>
      <c r="EB62" s="28"/>
      <c r="EC62" s="28">
        <f>COUNTIF(EC$5:EC$57,"ped *")</f>
        <v>5</v>
      </c>
      <c r="ED62" s="28"/>
      <c r="EE62" s="28"/>
      <c r="EF62" s="28">
        <f>COUNTIF(EF$5:EF$57,"ped *")</f>
        <v>4</v>
      </c>
      <c r="EG62" s="28"/>
      <c r="EH62" s="28">
        <f>COUNTIF(EH$5:EH$57,"ped *")</f>
        <v>5</v>
      </c>
      <c r="EI62" s="28"/>
      <c r="EJ62" s="28"/>
      <c r="EK62" s="28">
        <f>COUNTIF(EK$5:EK$57,"ped *")</f>
        <v>6</v>
      </c>
      <c r="EL62" s="28"/>
      <c r="EM62" s="28">
        <f>COUNTIF(EM$5:EM$57,"ped *")</f>
        <v>7</v>
      </c>
      <c r="EN62" s="28"/>
      <c r="EO62" s="28"/>
      <c r="EP62" s="28"/>
      <c r="EQ62" s="28">
        <f>COUNTIF(EQ$5:EQ$57,"ped *")</f>
        <v>4</v>
      </c>
      <c r="ER62" s="28"/>
      <c r="ES62" s="28"/>
      <c r="ET62" s="28">
        <f>COUNTIF(ET$5:ET$57,"ped *")</f>
        <v>3</v>
      </c>
      <c r="EU62" s="28"/>
      <c r="EV62" s="28"/>
      <c r="EW62" s="28">
        <f>COUNTIF(EW$5:EW$57,"ped *")</f>
        <v>3</v>
      </c>
      <c r="EX62" s="28"/>
      <c r="EY62" s="28"/>
      <c r="EZ62" s="28">
        <f>COUNTIF(EZ$5:EZ$57,"ped *")</f>
        <v>3</v>
      </c>
      <c r="FA62" s="28"/>
      <c r="FB62" s="28"/>
      <c r="FC62" s="28">
        <f>COUNTIF(FC$5:FC$57,"ped *")</f>
        <v>4</v>
      </c>
      <c r="FD62" s="28"/>
      <c r="FE62" s="28"/>
      <c r="FF62" s="28"/>
      <c r="FG62" s="28">
        <f>COUNTIF(FG$5:FG$57,"ped *")</f>
        <v>3</v>
      </c>
      <c r="FH62" s="28"/>
      <c r="FI62" s="28"/>
      <c r="FJ62" s="28">
        <f>COUNTIF(FJ$5:FJ$57,"ped *")</f>
        <v>4</v>
      </c>
      <c r="FK62" s="28"/>
      <c r="FL62" s="28">
        <f>COUNTIF(FL$5:FL$57,"ped *")</f>
        <v>5</v>
      </c>
      <c r="FM62" s="28"/>
      <c r="FN62" s="28"/>
      <c r="FO62" s="28">
        <f>COUNTIF(FO$5:FO$57,"ped *")</f>
        <v>5</v>
      </c>
      <c r="FP62" s="28"/>
      <c r="FQ62" s="28">
        <f>COUNTIF(FQ$5:FQ$57,"ped *")</f>
        <v>5</v>
      </c>
      <c r="FR62" s="28"/>
      <c r="FS62" s="28"/>
      <c r="FT62" s="28">
        <f>COUNTIF(FT$5:FT$57,"ped *")</f>
        <v>4</v>
      </c>
      <c r="FU62" s="28"/>
      <c r="FV62" s="28"/>
      <c r="FW62" s="28">
        <f>COUNTIF(FW$5:FW$57,"ped *")</f>
        <v>3</v>
      </c>
      <c r="FX62" s="28"/>
      <c r="FY62" s="28"/>
      <c r="FZ62" s="28"/>
      <c r="GA62" s="28"/>
      <c r="GB62" s="28"/>
      <c r="GC62" s="28"/>
      <c r="GD62" s="28"/>
      <c r="GE62" s="29"/>
      <c r="GF62" s="28">
        <f>COUNTIF(GF$5:GF$57,"ped *")</f>
        <v>3</v>
      </c>
      <c r="GG62" s="28"/>
      <c r="GH62" s="28"/>
      <c r="GI62" s="28">
        <f>COUNTIF(GI$5:GI$57,"ped *")</f>
        <v>2</v>
      </c>
      <c r="GJ62" s="28"/>
      <c r="GK62" s="28"/>
      <c r="GL62" s="28">
        <f>COUNTIF(GL$5:GL$57,"ped *")</f>
        <v>5</v>
      </c>
      <c r="GM62" s="28"/>
      <c r="GN62" s="28"/>
      <c r="GO62" s="28"/>
      <c r="GP62" s="28">
        <f>COUNTIF(GP$5:GP$57,"ped *")</f>
        <v>4</v>
      </c>
      <c r="GQ62" s="28"/>
      <c r="GR62" s="28"/>
      <c r="GS62" s="28">
        <f>COUNTIF(GS$5:GS$57,"ped *")</f>
        <v>3</v>
      </c>
      <c r="GT62" s="28"/>
      <c r="GU62" s="28"/>
      <c r="GV62" s="28">
        <f>COUNTIF(GV$5:GV$57,"ped *")</f>
        <v>5</v>
      </c>
      <c r="GW62" s="28"/>
      <c r="GX62" s="28"/>
      <c r="GY62" s="28">
        <f>COUNTIF(GY$5:GY$57,"ped *")</f>
        <v>6</v>
      </c>
      <c r="GZ62" s="28"/>
      <c r="HA62" s="28"/>
      <c r="HB62" s="28">
        <f>COUNTIF(HB$5:HB$57,"ped *")</f>
        <v>3</v>
      </c>
      <c r="HC62" s="28"/>
      <c r="HD62" s="28"/>
      <c r="HE62" s="28">
        <f>COUNTIF(HE$5:HE$57,"ped *")</f>
        <v>0</v>
      </c>
      <c r="HF62" s="28"/>
      <c r="HG62" s="28"/>
      <c r="HH62" s="28">
        <f>COUNTIF(HH$5:HH$57,"ped *")</f>
        <v>1</v>
      </c>
      <c r="HI62" s="28"/>
      <c r="HJ62" s="28"/>
      <c r="HK62" s="28">
        <f>COUNTIF(HK$5:HK$57,"ped *")</f>
        <v>2</v>
      </c>
      <c r="HL62" s="28"/>
      <c r="HM62" s="28"/>
      <c r="HN62" s="28">
        <f>COUNTIF(HN$5:HN$52,"ped *")</f>
        <v>0</v>
      </c>
      <c r="HO62" s="28"/>
      <c r="HP62" s="28"/>
    </row>
    <row r="63" spans="1:224" hidden="1">
      <c r="R63" s="11" t="s">
        <v>17</v>
      </c>
      <c r="U63" s="28">
        <f>COUNTIF(U$5:U$57,"chir *")</f>
        <v>6</v>
      </c>
      <c r="V63" s="28"/>
      <c r="W63" s="28"/>
      <c r="X63" s="28">
        <f>COUNTIF(X$5:X$57,"chir *")</f>
        <v>6</v>
      </c>
      <c r="Y63" s="28"/>
      <c r="Z63" s="28">
        <f>COUNTIF(Z$5:Z$57,"chir *")</f>
        <v>5</v>
      </c>
      <c r="AA63" s="28"/>
      <c r="AB63" s="28"/>
      <c r="AC63" s="28">
        <f>COUNTIF(AC$5:AC$57,"chir *")</f>
        <v>5</v>
      </c>
      <c r="AD63" s="28"/>
      <c r="AE63" s="28"/>
      <c r="AF63" s="28">
        <f>COUNTIF(AF$5:AF$57,"chir *")</f>
        <v>6</v>
      </c>
      <c r="AG63" s="28"/>
      <c r="AH63" s="28">
        <f>COUNTIF(AH$5:AH$57,"chir *")</f>
        <v>8</v>
      </c>
      <c r="AI63" s="28"/>
      <c r="AJ63" s="28"/>
      <c r="AK63" s="28">
        <f>COUNTIF(AK$5:AK$57,"chir *")</f>
        <v>4</v>
      </c>
      <c r="AL63" s="28"/>
      <c r="AM63" s="28">
        <f>COUNTIF(AM$5:AM$57,"chir *")</f>
        <v>2</v>
      </c>
      <c r="AN63" s="28"/>
      <c r="AO63" s="28"/>
      <c r="AP63" s="28">
        <f>COUNTIF(AP$5:AP$57,"chir *")</f>
        <v>3</v>
      </c>
      <c r="AQ63" s="28"/>
      <c r="AR63" s="28"/>
      <c r="AS63" s="28">
        <f>COUNTIF(AS$5:AS$57,"chir *")</f>
        <v>5</v>
      </c>
      <c r="AT63" s="28"/>
      <c r="AU63" s="28">
        <f>COUNTIF(AU$5:AU$57,"chir *")</f>
        <v>6</v>
      </c>
      <c r="AV63" s="28"/>
      <c r="AW63" s="28"/>
      <c r="AX63" s="28">
        <f>COUNTIF(AX$5:AX$57,"chir *")</f>
        <v>6</v>
      </c>
      <c r="AY63" s="28"/>
      <c r="AZ63" s="28">
        <f>COUNTIF(AZ$5:AZ$57,"chir *")</f>
        <v>5</v>
      </c>
      <c r="BA63" s="28"/>
      <c r="BB63" s="28"/>
      <c r="BC63" s="28">
        <f>COUNTIF(BC$5:BC$57,"chir *")</f>
        <v>5</v>
      </c>
      <c r="BD63" s="28"/>
      <c r="BE63" s="28"/>
      <c r="BF63" s="28">
        <f>COUNTIF(BF$5:BF$57,"chir *")</f>
        <v>6</v>
      </c>
      <c r="BG63" s="28"/>
      <c r="BH63" s="28">
        <f>COUNTIF(BH$5:BH$57,"chir *")</f>
        <v>5</v>
      </c>
      <c r="BI63" s="28"/>
      <c r="BJ63" s="28"/>
      <c r="BK63" s="28">
        <f>COUNTIF(BK$5:BK$57,"chir *")</f>
        <v>4</v>
      </c>
      <c r="BL63" s="28"/>
      <c r="BM63" s="28">
        <f>COUNTIF(BM$5:BM$57,"chir *")</f>
        <v>3</v>
      </c>
      <c r="BN63" s="28"/>
      <c r="BO63" s="28"/>
      <c r="BP63" s="28">
        <f>COUNTIF(BP$5:BP$57,"chir *")</f>
        <v>5</v>
      </c>
      <c r="BQ63" s="28"/>
      <c r="BR63" s="28"/>
      <c r="BS63" s="28">
        <f>COUNTIF(BS$5:BS$57,"chir *")</f>
        <v>6</v>
      </c>
      <c r="BT63" s="28"/>
      <c r="BU63" s="28">
        <f>COUNTIF(BU$5:BU$57,"chir *")</f>
        <v>5</v>
      </c>
      <c r="BV63" s="28"/>
      <c r="BW63" s="28"/>
      <c r="BX63" s="28">
        <f>COUNTIF(BX$5:BX$57,"chir *")</f>
        <v>4</v>
      </c>
      <c r="BY63" s="28"/>
      <c r="BZ63" s="28">
        <f>COUNTIF(BZ$5:BZ$57,"chir *")</f>
        <v>2</v>
      </c>
      <c r="CA63" s="28"/>
      <c r="CB63" s="28"/>
      <c r="CC63" s="28">
        <f>COUNTIF(CC$5:CC$57,"chir *")</f>
        <v>2</v>
      </c>
      <c r="CD63" s="28"/>
      <c r="CE63" s="28"/>
      <c r="CF63" s="28">
        <f>COUNTIF(CF$5:CF$57,"chir *")</f>
        <v>3</v>
      </c>
      <c r="CG63" s="28"/>
      <c r="CH63" s="28">
        <f>COUNTIF(CH$5:CH$57,"chir *")</f>
        <v>4</v>
      </c>
      <c r="CI63" s="28"/>
      <c r="CJ63" s="28"/>
      <c r="CK63" s="28">
        <f>COUNTIF(CK$5:CK$57,"chir *")</f>
        <v>4</v>
      </c>
      <c r="CL63" s="28"/>
      <c r="CM63" s="28">
        <f>COUNTIF(CM$5:CM$57,"chir *")</f>
        <v>1</v>
      </c>
      <c r="CN63" s="28"/>
      <c r="CO63" s="28"/>
      <c r="CP63" s="28">
        <f>COUNTIF(CP$5:CP$57,"chir *")</f>
        <v>2</v>
      </c>
      <c r="CQ63" s="28"/>
      <c r="CR63" s="28"/>
      <c r="CS63" s="29">
        <f>COUNTIF(CS$5:CS$57,"chir *")</f>
        <v>0</v>
      </c>
      <c r="CT63" s="29"/>
      <c r="CU63" s="28">
        <f>COUNTIF(CU$5:CU$57,"chir *")</f>
        <v>6</v>
      </c>
      <c r="CV63" s="28"/>
      <c r="CW63" s="28"/>
      <c r="CX63" s="28">
        <f>COUNTIF(CX$5:CX$57,"chir *")</f>
        <v>6</v>
      </c>
      <c r="CY63" s="28"/>
      <c r="CZ63" s="28">
        <f>COUNTIF(CZ$5:CZ$57,"chir *")</f>
        <v>3</v>
      </c>
      <c r="DA63" s="28"/>
      <c r="DB63" s="28"/>
      <c r="DC63" s="28">
        <f>COUNTIF(DC$5:DC$57,"chir *")</f>
        <v>5</v>
      </c>
      <c r="DD63" s="28"/>
      <c r="DE63" s="28"/>
      <c r="DF63" s="28">
        <f>COUNTIF(DF$5:DF$57,"chir *")</f>
        <v>6</v>
      </c>
      <c r="DG63" s="28"/>
      <c r="DH63" s="28">
        <f>COUNTIF(DH$5:DH$57,"chir *")</f>
        <v>5</v>
      </c>
      <c r="DI63" s="28"/>
      <c r="DJ63" s="28"/>
      <c r="DK63" s="28">
        <f>COUNTIF(DK$5:DK$56,"chir *")</f>
        <v>4</v>
      </c>
      <c r="DL63" s="28"/>
      <c r="DM63" s="28">
        <f>COUNTIF(DM$5:DM$57,"chir *")</f>
        <v>5</v>
      </c>
      <c r="DN63" s="28"/>
      <c r="DO63" s="28"/>
      <c r="DP63" s="28">
        <f>COUNTIF(DP$5:DP$57,"chir *")</f>
        <v>5</v>
      </c>
      <c r="DQ63" s="28"/>
      <c r="DR63" s="28"/>
      <c r="DS63" s="28">
        <f>COUNTIF(DS$5:DS$57,"chir *")</f>
        <v>7</v>
      </c>
      <c r="DT63" s="28"/>
      <c r="DU63" s="28">
        <f>COUNTIF(DU$5:DU$57,"chir *")</f>
        <v>5</v>
      </c>
      <c r="DV63" s="28"/>
      <c r="DW63" s="28"/>
      <c r="DX63" s="28">
        <f>COUNTIF(DX$5:DX$57,"chir *")</f>
        <v>5</v>
      </c>
      <c r="DY63" s="28"/>
      <c r="DZ63" s="28">
        <f>COUNTIF(DZ$5:DZ$57,"chir *")</f>
        <v>0</v>
      </c>
      <c r="EA63" s="28"/>
      <c r="EB63" s="28"/>
      <c r="EC63" s="28">
        <f>COUNTIF(EC$5:EC$57,"chir *")</f>
        <v>4</v>
      </c>
      <c r="ED63" s="28"/>
      <c r="EE63" s="28"/>
      <c r="EF63" s="28">
        <f>COUNTIF(EF$5:EF$57,"chir *")</f>
        <v>4</v>
      </c>
      <c r="EG63" s="28"/>
      <c r="EH63" s="28">
        <f>COUNTIF(EH$5:EH$57,"chir *")</f>
        <v>4</v>
      </c>
      <c r="EI63" s="28"/>
      <c r="EJ63" s="28"/>
      <c r="EK63" s="28">
        <f>COUNTIF(EK$5:EK$57,"chir *")</f>
        <v>5</v>
      </c>
      <c r="EL63" s="28"/>
      <c r="EM63" s="28">
        <f>COUNTIF(EM$5:EM$57,"chir *")</f>
        <v>4</v>
      </c>
      <c r="EN63" s="28"/>
      <c r="EO63" s="28"/>
      <c r="EP63" s="28"/>
      <c r="EQ63" s="28">
        <f>COUNTIF(EQ$5:EQ$57,"chir *")</f>
        <v>4</v>
      </c>
      <c r="ER63" s="28"/>
      <c r="ES63" s="28"/>
      <c r="ET63" s="28">
        <f>COUNTIF(ET$5:ET$57,"chir *")</f>
        <v>3</v>
      </c>
      <c r="EU63" s="28"/>
      <c r="EV63" s="28"/>
      <c r="EW63" s="28">
        <f>COUNTIF(EW$5:EW$57,"chir *")</f>
        <v>5</v>
      </c>
      <c r="EX63" s="28"/>
      <c r="EY63" s="28"/>
      <c r="EZ63" s="28">
        <f>COUNTIF(EZ$5:EZ$57,"chir *")</f>
        <v>6</v>
      </c>
      <c r="FA63" s="28"/>
      <c r="FB63" s="28"/>
      <c r="FC63" s="28">
        <f>COUNTIF(FC$5:FC$57,"chir *")</f>
        <v>7</v>
      </c>
      <c r="FD63" s="28"/>
      <c r="FE63" s="28"/>
      <c r="FF63" s="28"/>
      <c r="FG63" s="28">
        <f>COUNTIF(FG$5:FG$57,"chir *")</f>
        <v>7</v>
      </c>
      <c r="FH63" s="28"/>
      <c r="FI63" s="28"/>
      <c r="FJ63" s="28">
        <f>COUNTIF(FJ$5:FJ$57,"chir *")</f>
        <v>6</v>
      </c>
      <c r="FK63" s="28"/>
      <c r="FL63" s="28">
        <f>COUNTIF(FL$5:FL$57,"chir *")</f>
        <v>6</v>
      </c>
      <c r="FM63" s="28"/>
      <c r="FN63" s="28"/>
      <c r="FO63" s="28">
        <f>COUNTIF(FO$5:FO$57,"chir *")</f>
        <v>5</v>
      </c>
      <c r="FP63" s="28"/>
      <c r="FQ63" s="28">
        <f>COUNTIF(FQ$5:FQ$57,"chir *")</f>
        <v>3</v>
      </c>
      <c r="FR63" s="28"/>
      <c r="FS63" s="28"/>
      <c r="FT63" s="28">
        <f>COUNTIF(FT$5:FT$57,"chir *")</f>
        <v>2</v>
      </c>
      <c r="FU63" s="28"/>
      <c r="FV63" s="28"/>
      <c r="FW63" s="28">
        <f>COUNTIF(FW$5:FW$57,"chir *")</f>
        <v>5</v>
      </c>
      <c r="FX63" s="28"/>
      <c r="FY63" s="28"/>
      <c r="FZ63" s="28"/>
      <c r="GA63" s="28"/>
      <c r="GB63" s="28"/>
      <c r="GC63" s="28"/>
      <c r="GD63" s="28"/>
      <c r="GE63" s="29"/>
      <c r="GF63" s="28">
        <f>COUNTIF(GF$5:GF$57,"chir *")</f>
        <v>4</v>
      </c>
      <c r="GG63" s="28"/>
      <c r="GH63" s="28"/>
      <c r="GI63" s="28">
        <f>COUNTIF(GI$5:GI$57,"chir *")</f>
        <v>6</v>
      </c>
      <c r="GJ63" s="28"/>
      <c r="GK63" s="28"/>
      <c r="GL63" s="28">
        <f>COUNTIF(GL$5:GL$57,"chir *")</f>
        <v>3</v>
      </c>
      <c r="GM63" s="28"/>
      <c r="GN63" s="28"/>
      <c r="GO63" s="28"/>
      <c r="GP63" s="28">
        <f>COUNTIF(GP$5:GP$57,"chir *")</f>
        <v>3</v>
      </c>
      <c r="GQ63" s="28"/>
      <c r="GR63" s="28"/>
      <c r="GS63" s="28">
        <f>COUNTIF(GS$5:GS$57,"chir *")</f>
        <v>4</v>
      </c>
      <c r="GT63" s="28"/>
      <c r="GU63" s="28"/>
      <c r="GV63" s="28">
        <f>COUNTIF(GV$5:GV$57,"chir *")</f>
        <v>4</v>
      </c>
      <c r="GW63" s="28"/>
      <c r="GX63" s="28"/>
      <c r="GY63" s="28">
        <f>COUNTIF(GY$5:GY$57,"chir *")</f>
        <v>4</v>
      </c>
      <c r="GZ63" s="28"/>
      <c r="HA63" s="28"/>
      <c r="HB63" s="28">
        <f>COUNTIF(HB$5:HB$57,"chir *")</f>
        <v>1</v>
      </c>
      <c r="HC63" s="28"/>
      <c r="HD63" s="28"/>
      <c r="HE63" s="28">
        <f>COUNTIF(HE$5:HE$57,"chir *")</f>
        <v>3</v>
      </c>
      <c r="HF63" s="28"/>
      <c r="HG63" s="28"/>
      <c r="HH63" s="28">
        <f>COUNTIF(HH$5:HH$57,"chir *")</f>
        <v>2</v>
      </c>
      <c r="HI63" s="28"/>
      <c r="HJ63" s="28"/>
      <c r="HK63" s="28">
        <f>COUNTIF(HK$5:HK$57,"chir *")</f>
        <v>3</v>
      </c>
      <c r="HL63" s="28"/>
      <c r="HM63" s="28"/>
      <c r="HN63" s="28">
        <f>COUNTIF(HN$5:HN$52,"chir *")</f>
        <v>0</v>
      </c>
      <c r="HO63" s="28"/>
      <c r="HP63" s="28"/>
    </row>
    <row r="64" spans="1:224" hidden="1">
      <c r="R64" s="16" t="s">
        <v>18</v>
      </c>
      <c r="U64" s="28">
        <f>COUNTIF(U$5:U$56,"chir dzieci*")</f>
        <v>0</v>
      </c>
      <c r="V64" s="28"/>
      <c r="W64" s="28"/>
      <c r="X64" s="28">
        <f>COUNTIF(X$5:X$56,"chir dzieci*")</f>
        <v>0</v>
      </c>
      <c r="Y64" s="28"/>
      <c r="Z64" s="28">
        <f>COUNTIF(Z$5:Z$56,"chir dzieci*")</f>
        <v>0</v>
      </c>
      <c r="AA64" s="28"/>
      <c r="AB64" s="28"/>
      <c r="AC64" s="28">
        <f>COUNTIF(AC$5:AC$56,"chir dzieci*")</f>
        <v>0</v>
      </c>
      <c r="AD64" s="28"/>
      <c r="AE64" s="28"/>
      <c r="AF64" s="28">
        <f>COUNTIF(AF$5:AF$56,"chir dzieci*")</f>
        <v>0</v>
      </c>
      <c r="AG64" s="28"/>
      <c r="AH64" s="28">
        <f>COUNTIF(AH$5:AH$56,"chir dzieci*")</f>
        <v>1</v>
      </c>
      <c r="AI64" s="28"/>
      <c r="AJ64" s="28"/>
      <c r="AK64" s="28">
        <f>COUNTIF(AK$5:AK$56,"chir dzieci*")</f>
        <v>1</v>
      </c>
      <c r="AL64" s="28"/>
      <c r="AM64" s="28">
        <f>COUNTIF(AM$5:AM$56,"chir dzieci*")</f>
        <v>0</v>
      </c>
      <c r="AN64" s="28"/>
      <c r="AO64" s="28"/>
      <c r="AP64" s="28">
        <f>COUNTIF(AP$5:AP$56,"chir dzieci*")</f>
        <v>1</v>
      </c>
      <c r="AQ64" s="28"/>
      <c r="AR64" s="28"/>
      <c r="AS64" s="28">
        <f>COUNTIF(AS$5:AS$56,"chir dzieci*")</f>
        <v>1</v>
      </c>
      <c r="AT64" s="28"/>
      <c r="AU64" s="28">
        <f>COUNTIF(AU$5:AU$56,"chir dzieci*")</f>
        <v>1</v>
      </c>
      <c r="AV64" s="28"/>
      <c r="AW64" s="28"/>
      <c r="AX64" s="28">
        <f>COUNTIF(AX$5:AX$56,"chir dzieci*")</f>
        <v>1</v>
      </c>
      <c r="AY64" s="28"/>
      <c r="AZ64" s="28">
        <f>COUNTIF(AZ$5:AZ$55,"chir dzieci*")</f>
        <v>1</v>
      </c>
      <c r="BA64" s="28"/>
      <c r="BB64" s="28"/>
      <c r="BC64" s="28">
        <f>COUNTIF(BC$5:BC$55,"chir dzieci*")</f>
        <v>1</v>
      </c>
      <c r="BD64" s="28"/>
      <c r="BE64" s="28"/>
      <c r="BF64" s="28">
        <f>COUNTIF(BF$5:BF$55,"chir dzieci*")</f>
        <v>1</v>
      </c>
      <c r="BG64" s="28"/>
      <c r="BH64" s="28">
        <f>COUNTIF(BH$5:BH$55,"chir dzieci*")</f>
        <v>1</v>
      </c>
      <c r="BI64" s="28"/>
      <c r="BJ64" s="28"/>
      <c r="BK64" s="28">
        <f>COUNTIF(BK$5:BK$56,"chir dzieci*")</f>
        <v>0</v>
      </c>
      <c r="BL64" s="28"/>
      <c r="BM64" s="28">
        <f>COUNTIF(BM$5:BM$56,"chir dzieci*")</f>
        <v>0</v>
      </c>
      <c r="BN64" s="28"/>
      <c r="BO64" s="28"/>
      <c r="BP64" s="28">
        <f>COUNTIF(BP$5:BP$56,"chir dzieci*")</f>
        <v>0</v>
      </c>
      <c r="BQ64" s="28"/>
      <c r="BR64" s="28"/>
      <c r="BS64" s="28">
        <f>COUNTIF(BS$5:BS$56,"chir dzieci*")</f>
        <v>0</v>
      </c>
      <c r="BT64" s="28"/>
      <c r="BU64" s="28">
        <f>COUNTIF(BU$5:BU$56,"chir dzieci*")</f>
        <v>0</v>
      </c>
      <c r="BV64" s="28"/>
      <c r="BW64" s="28"/>
      <c r="BX64" s="28">
        <f>COUNTIF(BX$5:BX$56,"chir dzieci*")</f>
        <v>0</v>
      </c>
      <c r="BY64" s="28"/>
      <c r="BZ64" s="28">
        <f>COUNTIF(BZ$5:BZ$56,"chir dzieci*")</f>
        <v>0</v>
      </c>
      <c r="CA64" s="28"/>
      <c r="CB64" s="28"/>
      <c r="CC64" s="28">
        <f>COUNTIF(CC$5:CC$56,"chir dzieci*")</f>
        <v>0</v>
      </c>
      <c r="CD64" s="28"/>
      <c r="CE64" s="28"/>
      <c r="CF64" s="28">
        <f>COUNTIF(CF$5:CF$56,"chir dzieci*")</f>
        <v>0</v>
      </c>
      <c r="CG64" s="28"/>
      <c r="CH64" s="28">
        <f>COUNTIF(CH$5:CH$56,"chir dzieci*")</f>
        <v>0</v>
      </c>
      <c r="CI64" s="28"/>
      <c r="CJ64" s="28"/>
      <c r="CK64" s="28">
        <f>COUNTIF(CK$5:CK$56,"chir dzieci*")</f>
        <v>0</v>
      </c>
      <c r="CL64" s="28"/>
      <c r="CM64" s="28">
        <f>COUNTIF(CM$5:CM$56,"chir dzieci*")</f>
        <v>0</v>
      </c>
      <c r="CN64" s="28"/>
      <c r="CO64" s="28"/>
      <c r="CP64" s="28">
        <f>COUNTIF(CP$5:CP$56,"chir dzieci*")</f>
        <v>0</v>
      </c>
      <c r="CQ64" s="28"/>
      <c r="CR64" s="28"/>
      <c r="CS64" s="29">
        <f>COUNTIF(CS$5:CS$56,"chir dzieci*")</f>
        <v>0</v>
      </c>
      <c r="CT64" s="29"/>
      <c r="CU64" s="28">
        <f>COUNTIF(CU$5:CU$56,"chir dzieci*")</f>
        <v>0</v>
      </c>
      <c r="CV64" s="28"/>
      <c r="CW64" s="28"/>
      <c r="CX64" s="28">
        <f>COUNTIF(CX$5:CX$56,"chir dzieci*")</f>
        <v>0</v>
      </c>
      <c r="CY64" s="28"/>
      <c r="CZ64" s="28">
        <f>COUNTIF(CZ$5:CZ$56,"chir dzieci*")</f>
        <v>0</v>
      </c>
      <c r="DA64" s="28"/>
      <c r="DB64" s="28"/>
      <c r="DC64" s="28">
        <f>COUNTIF(DC$5:DC$56,"chir dzieci*")</f>
        <v>0</v>
      </c>
      <c r="DD64" s="28"/>
      <c r="DE64" s="28"/>
      <c r="DF64" s="28">
        <f>COUNTIF(DF$5:DF$56,"chir dzieci*")</f>
        <v>0</v>
      </c>
      <c r="DG64" s="28"/>
      <c r="DH64" s="28">
        <f>COUNTIF(DH$5:DH$56,"chir dzieci*")</f>
        <v>0</v>
      </c>
      <c r="DI64" s="28"/>
      <c r="DJ64" s="28"/>
      <c r="DK64" s="28">
        <f>COUNTIF(DK$5:DK$56,"chir dzieci*")</f>
        <v>1</v>
      </c>
      <c r="DL64" s="28"/>
      <c r="DM64" s="28">
        <f>COUNTIF(DM$5:DM$56,"chir dzieci*")</f>
        <v>1</v>
      </c>
      <c r="DN64" s="28"/>
      <c r="DO64" s="28"/>
      <c r="DP64" s="28">
        <f>COUNTIF(DP$5:DP$56,"chir dzieci*")</f>
        <v>1</v>
      </c>
      <c r="DQ64" s="28"/>
      <c r="DR64" s="28"/>
      <c r="DS64" s="28">
        <f>COUNTIF(DS$5:DS$56,"chir dzieci*")</f>
        <v>1</v>
      </c>
      <c r="DT64" s="28"/>
      <c r="DU64" s="28">
        <f>COUNTIF(DU$5:DU$56,"chir dzieci*")</f>
        <v>1</v>
      </c>
      <c r="DV64" s="28"/>
      <c r="DW64" s="28"/>
      <c r="DX64" s="28">
        <f>COUNTIF(DX$5:DX$57,"chir dzieci*")</f>
        <v>0</v>
      </c>
      <c r="DY64" s="28"/>
      <c r="DZ64" s="28">
        <f>COUNTIF(DZ$5:DZ$56,"chir dzieci*")</f>
        <v>0</v>
      </c>
      <c r="EA64" s="28"/>
      <c r="EB64" s="28"/>
      <c r="EC64" s="28">
        <f>COUNTIF(EC$5:EC$56,"chir dzieci*")</f>
        <v>1</v>
      </c>
      <c r="ED64" s="28"/>
      <c r="EE64" s="28"/>
      <c r="EF64" s="28">
        <f>COUNTIF(EF$5:EF$56,"chir dzieci*")</f>
        <v>1</v>
      </c>
      <c r="EG64" s="28"/>
      <c r="EH64" s="28">
        <f>COUNTIF(EH$5:EH$56,"chir dzieci*")</f>
        <v>1</v>
      </c>
      <c r="EI64" s="28"/>
      <c r="EJ64" s="28"/>
      <c r="EK64" s="28">
        <f>COUNTIF(EK$5:EK$56,"chir dzieci*")</f>
        <v>1</v>
      </c>
      <c r="EL64" s="28"/>
      <c r="EM64" s="28">
        <f>COUNTIF(EM$5:EM$56,"chir dzieci*")</f>
        <v>1</v>
      </c>
      <c r="EN64" s="28"/>
      <c r="EO64" s="28"/>
      <c r="EP64" s="28"/>
      <c r="EQ64" s="28">
        <f>COUNTIF(EQ$5:EQ$56,"chir dzieci*")</f>
        <v>0</v>
      </c>
      <c r="ER64" s="28"/>
      <c r="ES64" s="28"/>
      <c r="ET64" s="28">
        <f>COUNTIF(ET$5:ET$56,"chir dzieci*")</f>
        <v>0</v>
      </c>
      <c r="EU64" s="28"/>
      <c r="EV64" s="28"/>
      <c r="EW64" s="28">
        <f>COUNTIF(EW$5:EW$56,"chir dzieci*")</f>
        <v>0</v>
      </c>
      <c r="EX64" s="28"/>
      <c r="EY64" s="28"/>
      <c r="EZ64" s="28">
        <f>COUNTIF(EZ$5:EZ$56,"chir dzieci*")</f>
        <v>0</v>
      </c>
      <c r="FA64" s="28"/>
      <c r="FB64" s="28"/>
      <c r="FC64" s="28">
        <f>COUNTIF(FC$5:FC$56,"chir dzieci*")</f>
        <v>1</v>
      </c>
      <c r="FD64" s="28"/>
      <c r="FE64" s="28"/>
      <c r="FF64" s="28"/>
      <c r="FG64" s="28">
        <f>COUNTIF(FG$5:FG$56,"chir dzieci*")</f>
        <v>0</v>
      </c>
      <c r="FH64" s="28"/>
      <c r="FI64" s="28"/>
      <c r="FJ64" s="28">
        <f>COUNTIF(FJ$5:FJ$56,"chir dzieci*")</f>
        <v>1</v>
      </c>
      <c r="FK64" s="28"/>
      <c r="FL64" s="28">
        <f>COUNTIF(FL$5:FL$56,"chir dzieci*")</f>
        <v>1</v>
      </c>
      <c r="FM64" s="28"/>
      <c r="FN64" s="28"/>
      <c r="FO64" s="28">
        <f>COUNTIF(FO$5:FO$56,"chir dzieci*")</f>
        <v>1</v>
      </c>
      <c r="FP64" s="28"/>
      <c r="FQ64" s="28">
        <f>COUNTIF(FQ$5:FQ$55,"chir dzieci*")</f>
        <v>1</v>
      </c>
      <c r="FR64" s="28"/>
      <c r="FS64" s="28"/>
      <c r="FT64" s="28">
        <f>COUNTIF(FT$5:FT$55,"chir dzieci*")</f>
        <v>0</v>
      </c>
      <c r="FU64" s="28"/>
      <c r="FV64" s="28"/>
      <c r="FW64" s="28">
        <f>COUNTIF(FW$5:FW$56,"chir dzieci*")</f>
        <v>0</v>
      </c>
      <c r="FX64" s="28"/>
      <c r="FY64" s="28"/>
      <c r="FZ64" s="28"/>
      <c r="GA64" s="28"/>
      <c r="GB64" s="28"/>
      <c r="GC64" s="28"/>
      <c r="GD64" s="28"/>
      <c r="GE64" s="29"/>
      <c r="GF64" s="28">
        <f>COUNTIF(GF$5:GF$56,"chir dzieci*")</f>
        <v>0</v>
      </c>
      <c r="GG64" s="28"/>
      <c r="GH64" s="28"/>
      <c r="GI64" s="28">
        <f>COUNTIF(GI$5:GI$56,"chir dzieci*")</f>
        <v>0</v>
      </c>
      <c r="GJ64" s="28"/>
      <c r="GK64" s="28"/>
      <c r="GL64" s="28">
        <f>COUNTIF(GL$5:GL$56,"chir dzieci*")</f>
        <v>0</v>
      </c>
      <c r="GM64" s="28"/>
      <c r="GN64" s="28"/>
      <c r="GO64" s="28"/>
      <c r="GP64" s="28">
        <f>COUNTIF(GP$5:GP$56,"chir dzieci*")</f>
        <v>0</v>
      </c>
      <c r="GQ64" s="28"/>
      <c r="GR64" s="28"/>
      <c r="GS64" s="28">
        <f>COUNTIF(GS$5:GS$56,"chir dzieci*")</f>
        <v>0</v>
      </c>
      <c r="GT64" s="28"/>
      <c r="GU64" s="28"/>
      <c r="GV64" s="28">
        <f>COUNTIF(GV$5:GV$56,"chir dzieci*")</f>
        <v>0</v>
      </c>
      <c r="GW64" s="28"/>
      <c r="GX64" s="28"/>
      <c r="GY64" s="28">
        <f>COUNTIF(GY$5:GY$56,"chir dzieci*")</f>
        <v>0</v>
      </c>
      <c r="GZ64" s="28"/>
      <c r="HA64" s="28"/>
      <c r="HB64" s="28">
        <f>COUNTIF(HB$5:HB$56,"chir dzieci*")</f>
        <v>0</v>
      </c>
      <c r="HC64" s="28"/>
      <c r="HD64" s="28"/>
      <c r="HE64" s="28">
        <f>COUNTIF(HE$5:HE$56,"chir dzieci*")</f>
        <v>0</v>
      </c>
      <c r="HF64" s="28"/>
      <c r="HG64" s="28"/>
      <c r="HH64" s="28">
        <f>COUNTIF(HH$5:HH$56,"chir dzieci*")</f>
        <v>0</v>
      </c>
      <c r="HI64" s="28"/>
      <c r="HJ64" s="28"/>
      <c r="HK64" s="28">
        <f>COUNTIF(HK$5:HK$56,"chir dzieci*")</f>
        <v>0</v>
      </c>
      <c r="HL64" s="28"/>
      <c r="HM64" s="28"/>
      <c r="HN64" s="28">
        <f>COUNTIF(HN$5:HN$42,"chir dzieci*")</f>
        <v>0</v>
      </c>
      <c r="HO64" s="28"/>
      <c r="HP64" s="28"/>
    </row>
    <row r="65" spans="18:224" hidden="1">
      <c r="R65" s="7" t="s">
        <v>19</v>
      </c>
      <c r="U65" s="28">
        <f>COUNTIF(U$5:U$56,"chir kard*")</f>
        <v>3</v>
      </c>
      <c r="V65" s="28"/>
      <c r="W65" s="28"/>
      <c r="X65" s="28">
        <f>COUNTIF(X$5:X$56,"chir kard*")</f>
        <v>3</v>
      </c>
      <c r="Y65" s="28"/>
      <c r="Z65" s="28">
        <f>COUNTIF(Z$5:Z$56,"chir kard*")</f>
        <v>3</v>
      </c>
      <c r="AA65" s="28"/>
      <c r="AB65" s="28"/>
      <c r="AC65" s="28">
        <f>COUNTIF(AC$5:AC$56,"chir kard*")</f>
        <v>3</v>
      </c>
      <c r="AD65" s="28"/>
      <c r="AE65" s="28"/>
      <c r="AF65" s="28">
        <f>COUNTIF(AF$5:AF$56,"chir kard*")</f>
        <v>3</v>
      </c>
      <c r="AG65" s="28"/>
      <c r="AH65" s="28">
        <f>COUNTIF(AH$5:AH$56,"chir kard*")</f>
        <v>3</v>
      </c>
      <c r="AI65" s="28"/>
      <c r="AJ65" s="28"/>
      <c r="AK65" s="28">
        <f>COUNTIF(AK$5:AK$56,"chir kard*")</f>
        <v>1</v>
      </c>
      <c r="AL65" s="28"/>
      <c r="AM65" s="28">
        <f>COUNTIF(AM$5:AM$56,"chir kard*")</f>
        <v>1</v>
      </c>
      <c r="AN65" s="28"/>
      <c r="AO65" s="28"/>
      <c r="AP65" s="28">
        <f>COUNTIF(AP$5:AP$56,"chir kard*")</f>
        <v>1</v>
      </c>
      <c r="AQ65" s="28"/>
      <c r="AR65" s="28"/>
      <c r="AS65" s="28">
        <f>COUNTIF(AS$5:AS$56,"chir kard*")</f>
        <v>2</v>
      </c>
      <c r="AT65" s="28"/>
      <c r="AU65" s="28">
        <f>COUNTIF(AU$5:AU$56,"chir kard*")</f>
        <v>2</v>
      </c>
      <c r="AV65" s="28"/>
      <c r="AW65" s="28"/>
      <c r="AX65" s="28">
        <f>COUNTIF(AX$5:AX$56,"chir kard*")</f>
        <v>3</v>
      </c>
      <c r="AY65" s="28"/>
      <c r="AZ65" s="28">
        <f>COUNTIF(AZ$5:AZ$55,"chir kard*")</f>
        <v>2</v>
      </c>
      <c r="BA65" s="28"/>
      <c r="BB65" s="28"/>
      <c r="BC65" s="28">
        <f>COUNTIF(BC$5:BC$55,"chir kard*")</f>
        <v>2</v>
      </c>
      <c r="BD65" s="28"/>
      <c r="BE65" s="28"/>
      <c r="BF65" s="28">
        <f>COUNTIF(BF$5:BF$55,"chir kard*")</f>
        <v>2</v>
      </c>
      <c r="BG65" s="28"/>
      <c r="BH65" s="28">
        <f>COUNTIF(BH$5:BH$55,"chir kard*")</f>
        <v>2</v>
      </c>
      <c r="BI65" s="28"/>
      <c r="BJ65" s="28"/>
      <c r="BK65" s="28">
        <f>COUNTIF(BK$5:BK$56,"chir kard*")</f>
        <v>1</v>
      </c>
      <c r="BL65" s="28"/>
      <c r="BM65" s="28">
        <f>COUNTIF(BM$5:BM$56,"chir kard*")</f>
        <v>1</v>
      </c>
      <c r="BN65" s="28"/>
      <c r="BO65" s="28"/>
      <c r="BP65" s="28">
        <f>COUNTIF(BP$5:BP$56,"chir kard*")</f>
        <v>1</v>
      </c>
      <c r="BQ65" s="28"/>
      <c r="BR65" s="28"/>
      <c r="BS65" s="28">
        <f>COUNTIF(BS$5:BS$56,"chir kard*")</f>
        <v>1</v>
      </c>
      <c r="BT65" s="28"/>
      <c r="BU65" s="28">
        <f>COUNTIF(BU$5:BU$56,"chir kard*")</f>
        <v>1</v>
      </c>
      <c r="BV65" s="28"/>
      <c r="BW65" s="28"/>
      <c r="BX65" s="28">
        <f>COUNTIF(BX$5:BX$56,"chir kard*")</f>
        <v>1</v>
      </c>
      <c r="BY65" s="28"/>
      <c r="BZ65" s="28">
        <f>COUNTIF(BZ$5:BZ$56,"chir kard*")</f>
        <v>1</v>
      </c>
      <c r="CA65" s="28"/>
      <c r="CB65" s="28"/>
      <c r="CC65" s="28">
        <f>COUNTIF(CC$5:CC$56,"chir kard*")</f>
        <v>1</v>
      </c>
      <c r="CD65" s="28"/>
      <c r="CE65" s="28"/>
      <c r="CF65" s="28">
        <f>COUNTIF(CF$5:CF$56,"chir kard*")</f>
        <v>1</v>
      </c>
      <c r="CG65" s="28"/>
      <c r="CH65" s="28">
        <f>COUNTIF(CH$5:CH$56,"chir kard*")</f>
        <v>1</v>
      </c>
      <c r="CI65" s="28"/>
      <c r="CJ65" s="28"/>
      <c r="CK65" s="28">
        <f>COUNTIF(CK$5:CK$56,"chir kard*")</f>
        <v>1</v>
      </c>
      <c r="CL65" s="28"/>
      <c r="CM65" s="28">
        <f>COUNTIF(CM$5:CM$56,"chir kard*")</f>
        <v>1</v>
      </c>
      <c r="CN65" s="28"/>
      <c r="CO65" s="28"/>
      <c r="CP65" s="28">
        <f>COUNTIF(CP$5:CP$56,"chir kard*")</f>
        <v>0</v>
      </c>
      <c r="CQ65" s="28"/>
      <c r="CR65" s="28"/>
      <c r="CS65" s="29">
        <f>COUNTIF(CS$5:CS$56,"chir kard*")</f>
        <v>0</v>
      </c>
      <c r="CT65" s="29"/>
      <c r="CU65" s="28">
        <f>COUNTIF(CU$5:CU$56,"chir kard*")</f>
        <v>1</v>
      </c>
      <c r="CV65" s="28"/>
      <c r="CW65" s="28"/>
      <c r="CX65" s="28">
        <f>COUNTIF(CX$5:CX$56,"chir kard*")</f>
        <v>1</v>
      </c>
      <c r="CY65" s="28"/>
      <c r="CZ65" s="28">
        <f>COUNTIF(CZ$5:CZ$56,"chir kard*")</f>
        <v>1</v>
      </c>
      <c r="DA65" s="28"/>
      <c r="DB65" s="28"/>
      <c r="DC65" s="28">
        <f>COUNTIF(DC$5:DC$56,"chir kard*")</f>
        <v>1</v>
      </c>
      <c r="DD65" s="28"/>
      <c r="DE65" s="28"/>
      <c r="DF65" s="28">
        <f>COUNTIF(DF$5:DF$56,"chir kard*")</f>
        <v>2</v>
      </c>
      <c r="DG65" s="28"/>
      <c r="DH65" s="28">
        <f>COUNTIF(DH$5:DH$56,"chir kard*")</f>
        <v>0</v>
      </c>
      <c r="DI65" s="28"/>
      <c r="DJ65" s="28"/>
      <c r="DK65" s="28">
        <f>COUNTIF(DK$5:DK$56,"chir kard*")</f>
        <v>1</v>
      </c>
      <c r="DL65" s="28"/>
      <c r="DM65" s="28">
        <f>COUNTIF(DM$5:DM$56,"chir kard*")</f>
        <v>2</v>
      </c>
      <c r="DN65" s="28"/>
      <c r="DO65" s="28"/>
      <c r="DP65" s="28">
        <f>COUNTIF(DP$5:DP$56,"chir kard*")</f>
        <v>1</v>
      </c>
      <c r="DQ65" s="28"/>
      <c r="DR65" s="28"/>
      <c r="DS65" s="28">
        <f>COUNTIF(DS$5:DS$56,"chir kard*")</f>
        <v>2</v>
      </c>
      <c r="DT65" s="28"/>
      <c r="DU65" s="28">
        <f>COUNTIF(DU$5:DU$56,"chir kard*")</f>
        <v>1</v>
      </c>
      <c r="DV65" s="28"/>
      <c r="DW65" s="28"/>
      <c r="DX65" s="28">
        <f>COUNTIF(DX$5:DX$57,"chir kard*")</f>
        <v>2</v>
      </c>
      <c r="DY65" s="28"/>
      <c r="DZ65" s="28">
        <f>COUNTIF(DZ$5:DZ$56,"chir kard*")</f>
        <v>0</v>
      </c>
      <c r="EA65" s="28"/>
      <c r="EB65" s="28"/>
      <c r="EC65" s="28">
        <f>COUNTIF(EC$5:EC$56,"chir kard*")</f>
        <v>1</v>
      </c>
      <c r="ED65" s="28"/>
      <c r="EE65" s="28"/>
      <c r="EF65" s="28">
        <f>COUNTIF(EF$5:EF$56,"chir kard*")</f>
        <v>1</v>
      </c>
      <c r="EG65" s="28"/>
      <c r="EH65" s="28">
        <f>COUNTIF(EH$5:EH$56,"chir kard*")</f>
        <v>1</v>
      </c>
      <c r="EI65" s="28"/>
      <c r="EJ65" s="28"/>
      <c r="EK65" s="28">
        <f>COUNTIF(EK$5:EK$56,"chir kard*")</f>
        <v>2</v>
      </c>
      <c r="EL65" s="28"/>
      <c r="EM65" s="28">
        <f>COUNTIF(EM$5:EM$56,"chir kard*")</f>
        <v>2</v>
      </c>
      <c r="EN65" s="28"/>
      <c r="EO65" s="28"/>
      <c r="EP65" s="28"/>
      <c r="EQ65" s="28">
        <f>COUNTIF(EQ$5:EQ$56,"chir kard*")</f>
        <v>2</v>
      </c>
      <c r="ER65" s="28"/>
      <c r="ES65" s="28"/>
      <c r="ET65" s="28">
        <f>COUNTIF(ET$5:ET$56,"chir kard*")</f>
        <v>2</v>
      </c>
      <c r="EU65" s="28"/>
      <c r="EV65" s="28"/>
      <c r="EW65" s="28">
        <f>COUNTIF(EW$5:EW$56,"chir kard*")</f>
        <v>1</v>
      </c>
      <c r="EX65" s="28"/>
      <c r="EY65" s="28"/>
      <c r="EZ65" s="28">
        <f>COUNTIF(EZ$5:EZ$56,"chir kard*")</f>
        <v>1</v>
      </c>
      <c r="FA65" s="28"/>
      <c r="FB65" s="28"/>
      <c r="FC65" s="28">
        <f>COUNTIF(FC$5:FC$56,"chir kard*")</f>
        <v>2</v>
      </c>
      <c r="FD65" s="28"/>
      <c r="FE65" s="28"/>
      <c r="FF65" s="28"/>
      <c r="FG65" s="28">
        <f>COUNTIF(FG$5:FG$56,"chir kard*")</f>
        <v>2</v>
      </c>
      <c r="FH65" s="28"/>
      <c r="FI65" s="28"/>
      <c r="FJ65" s="28">
        <f>COUNTIF(FJ$5:FJ$56,"chir kard*")</f>
        <v>1</v>
      </c>
      <c r="FK65" s="28"/>
      <c r="FL65" s="28">
        <f>COUNTIF(FL$5:FL$56,"chir kard*")</f>
        <v>1</v>
      </c>
      <c r="FM65" s="28"/>
      <c r="FN65" s="28"/>
      <c r="FO65" s="28">
        <f>COUNTIF(FO$5:FO$56,"chir kard*")</f>
        <v>1</v>
      </c>
      <c r="FP65" s="28"/>
      <c r="FQ65" s="28">
        <f>COUNTIF(FQ$5:FQ$55,"chir kard*")</f>
        <v>0</v>
      </c>
      <c r="FR65" s="28"/>
      <c r="FS65" s="28"/>
      <c r="FT65" s="28">
        <f>COUNTIF(FT$5:FT$55,"chir kard*")</f>
        <v>0</v>
      </c>
      <c r="FU65" s="28"/>
      <c r="FV65" s="28"/>
      <c r="FW65" s="28">
        <f>COUNTIF(FW$5:FW$56,"chir kard*")</f>
        <v>1</v>
      </c>
      <c r="FX65" s="28"/>
      <c r="FY65" s="28"/>
      <c r="FZ65" s="28"/>
      <c r="GA65" s="28"/>
      <c r="GB65" s="28"/>
      <c r="GC65" s="28"/>
      <c r="GD65" s="28"/>
      <c r="GE65" s="29"/>
      <c r="GF65" s="28">
        <f>COUNTIF(GF$5:GF$56,"chir kard*")</f>
        <v>1</v>
      </c>
      <c r="GG65" s="28"/>
      <c r="GH65" s="28"/>
      <c r="GI65" s="28">
        <f>COUNTIF(GI$5:GI$56,"chir kard*")</f>
        <v>2</v>
      </c>
      <c r="GJ65" s="28"/>
      <c r="GK65" s="28"/>
      <c r="GL65" s="28">
        <f>COUNTIF(GL$5:GL$56,"chir kard*")</f>
        <v>1</v>
      </c>
      <c r="GM65" s="28"/>
      <c r="GN65" s="28"/>
      <c r="GO65" s="28"/>
      <c r="GP65" s="28">
        <f>COUNTIF(GP$5:GP$56,"chir kard*")</f>
        <v>2</v>
      </c>
      <c r="GQ65" s="28"/>
      <c r="GR65" s="28"/>
      <c r="GS65" s="28">
        <f>COUNTIF(GS$5:GS$56,"chir kard*")</f>
        <v>0</v>
      </c>
      <c r="GT65" s="28"/>
      <c r="GU65" s="28"/>
      <c r="GV65" s="28">
        <f>COUNTIF(GV$5:GV$56,"chir kard*")</f>
        <v>0</v>
      </c>
      <c r="GW65" s="28"/>
      <c r="GX65" s="28"/>
      <c r="GY65" s="28">
        <f>COUNTIF(GY$5:GY$56,"chir kard*")</f>
        <v>0</v>
      </c>
      <c r="GZ65" s="28"/>
      <c r="HA65" s="28"/>
      <c r="HB65" s="28">
        <f>COUNTIF(HB$5:HB$56,"chir kard*")</f>
        <v>0</v>
      </c>
      <c r="HC65" s="28"/>
      <c r="HD65" s="28"/>
      <c r="HE65" s="28">
        <f>COUNTIF(HE$5:HE$56,"chir kard*")</f>
        <v>0</v>
      </c>
      <c r="HF65" s="28"/>
      <c r="HG65" s="28"/>
      <c r="HH65" s="28">
        <f>COUNTIF(HH$5:HH$56,"chir kard*")</f>
        <v>0</v>
      </c>
      <c r="HI65" s="28"/>
      <c r="HJ65" s="28"/>
      <c r="HK65" s="28">
        <f>COUNTIF(HK$5:HK$56,"chir kard*")</f>
        <v>0</v>
      </c>
      <c r="HL65" s="28"/>
      <c r="HM65" s="28"/>
      <c r="HN65" s="28">
        <f>COUNTIF(HN$5:HN$42,"chir kard*")</f>
        <v>0</v>
      </c>
      <c r="HO65" s="28"/>
      <c r="HP65" s="28"/>
    </row>
    <row r="66" spans="18:224" hidden="1">
      <c r="R66" s="7" t="s">
        <v>20</v>
      </c>
      <c r="U66" s="28">
        <f>COUNTIF(U$5:U$56,"chir szczęk*")</f>
        <v>0</v>
      </c>
      <c r="V66" s="28"/>
      <c r="W66" s="28"/>
      <c r="X66" s="28">
        <f>COUNTIF(X$5:X$56,"chir szczęk*")</f>
        <v>0</v>
      </c>
      <c r="Y66" s="28"/>
      <c r="Z66" s="28">
        <f>COUNTIF(Z$5:Z$56,"chir szczęk*")</f>
        <v>0</v>
      </c>
      <c r="AA66" s="28"/>
      <c r="AB66" s="28"/>
      <c r="AC66" s="28">
        <f>COUNTIF(AC$5:AC$56,"chir szczęk*")</f>
        <v>0</v>
      </c>
      <c r="AD66" s="28"/>
      <c r="AE66" s="28"/>
      <c r="AF66" s="28">
        <f>COUNTIF(AF$5:AF$56,"chir szczęk*")</f>
        <v>0</v>
      </c>
      <c r="AG66" s="28"/>
      <c r="AH66" s="28">
        <f>COUNTIF(AH$5:AH$56,"chir szczęk*")</f>
        <v>0</v>
      </c>
      <c r="AI66" s="28"/>
      <c r="AJ66" s="28"/>
      <c r="AK66" s="28">
        <f>COUNTIF(AK$5:AK$56,"chir szczęk*")</f>
        <v>0</v>
      </c>
      <c r="AL66" s="28"/>
      <c r="AM66" s="28">
        <f>COUNTIF(AM$5:AM$56,"chir szczęk*")</f>
        <v>0</v>
      </c>
      <c r="AN66" s="28"/>
      <c r="AO66" s="28"/>
      <c r="AP66" s="28">
        <f>COUNTIF(AP$5:AP$56,"chir szczęk*")</f>
        <v>0</v>
      </c>
      <c r="AQ66" s="28"/>
      <c r="AR66" s="28"/>
      <c r="AS66" s="28">
        <f>COUNTIF(AS$5:AS$56,"chir szczęk*")</f>
        <v>0</v>
      </c>
      <c r="AT66" s="28"/>
      <c r="AU66" s="28">
        <f>COUNTIF(AU$5:AU$56,"chir szczęk*")</f>
        <v>0</v>
      </c>
      <c r="AV66" s="28"/>
      <c r="AW66" s="28"/>
      <c r="AX66" s="28">
        <f>COUNTIF(AX$5:AX$56,"chir szczęk*")</f>
        <v>0</v>
      </c>
      <c r="AY66" s="28"/>
      <c r="AZ66" s="28">
        <f>COUNTIF(AZ$5:AZ$55,"chir szczęk*")</f>
        <v>0</v>
      </c>
      <c r="BA66" s="28"/>
      <c r="BB66" s="28"/>
      <c r="BC66" s="28">
        <f>COUNTIF(BC$5:BC$55,"chir szczęk*")</f>
        <v>0</v>
      </c>
      <c r="BD66" s="28"/>
      <c r="BE66" s="28"/>
      <c r="BF66" s="28">
        <f>COUNTIF(BF$5:BF$55,"chir szczęk*")</f>
        <v>0</v>
      </c>
      <c r="BG66" s="28"/>
      <c r="BH66" s="28">
        <f>COUNTIF(BH$5:BH$55,"chir szczęk*")</f>
        <v>0</v>
      </c>
      <c r="BI66" s="28"/>
      <c r="BJ66" s="28"/>
      <c r="BK66" s="28">
        <f>COUNTIF(BK$5:BK$56,"chir szczęk*")</f>
        <v>0</v>
      </c>
      <c r="BL66" s="28"/>
      <c r="BM66" s="28">
        <f>COUNTIF(BM$5:BM$56,"chir szczęk*")</f>
        <v>0</v>
      </c>
      <c r="BN66" s="28"/>
      <c r="BO66" s="28"/>
      <c r="BP66" s="28">
        <f>COUNTIF(BP$5:BP$56,"chir szczęk*")</f>
        <v>0</v>
      </c>
      <c r="BQ66" s="28"/>
      <c r="BR66" s="28"/>
      <c r="BS66" s="28">
        <f>COUNTIF(BS$5:BS$56,"chir szczęk*")</f>
        <v>0</v>
      </c>
      <c r="BT66" s="28"/>
      <c r="BU66" s="28">
        <f>COUNTIF(BU$5:BU$56,"chir szczęk*")</f>
        <v>0</v>
      </c>
      <c r="BV66" s="28"/>
      <c r="BW66" s="28"/>
      <c r="BX66" s="28">
        <f>COUNTIF(BX$5:BX$56,"chir szczęk*")</f>
        <v>0</v>
      </c>
      <c r="BY66" s="28"/>
      <c r="BZ66" s="28">
        <f>COUNTIF(BZ$5:BZ$56,"chir szczęk*")</f>
        <v>0</v>
      </c>
      <c r="CA66" s="28"/>
      <c r="CB66" s="28"/>
      <c r="CC66" s="28">
        <f>COUNTIF(CC$5:CC$56,"chir szczęk*")</f>
        <v>0</v>
      </c>
      <c r="CD66" s="28"/>
      <c r="CE66" s="28"/>
      <c r="CF66" s="28">
        <f>COUNTIF(CF$5:CF$56,"chir szczęk*")</f>
        <v>0</v>
      </c>
      <c r="CG66" s="28"/>
      <c r="CH66" s="28">
        <f>COUNTIF(CH$5:CH$56,"chir szczęk*")</f>
        <v>0</v>
      </c>
      <c r="CI66" s="28"/>
      <c r="CJ66" s="28"/>
      <c r="CK66" s="28">
        <f>COUNTIF(CK$5:CK$56,"chir szczęk*")</f>
        <v>0</v>
      </c>
      <c r="CL66" s="28"/>
      <c r="CM66" s="28">
        <f>COUNTIF(CM$5:CM$56,"chir szczęk*")</f>
        <v>0</v>
      </c>
      <c r="CN66" s="28"/>
      <c r="CO66" s="28"/>
      <c r="CP66" s="28">
        <f>COUNTIF(CP$5:CP$56,"chir szczęk*")</f>
        <v>0</v>
      </c>
      <c r="CQ66" s="28"/>
      <c r="CR66" s="28"/>
      <c r="CS66" s="29">
        <f>COUNTIF(CS$5:CS$56,"chir szczęk*")</f>
        <v>0</v>
      </c>
      <c r="CT66" s="29"/>
      <c r="CU66" s="28">
        <f>COUNTIF(CU$5:CU$56,"chir szczęk*")</f>
        <v>0</v>
      </c>
      <c r="CV66" s="28"/>
      <c r="CW66" s="28"/>
      <c r="CX66" s="28">
        <f>COUNTIF(CX$5:CX$56,"chir szczęk*")</f>
        <v>0</v>
      </c>
      <c r="CY66" s="28"/>
      <c r="CZ66" s="28">
        <f>COUNTIF(CZ$5:CZ$56,"chir szczęk*")</f>
        <v>0</v>
      </c>
      <c r="DA66" s="28"/>
      <c r="DB66" s="28"/>
      <c r="DC66" s="28">
        <f>COUNTIF(DC$5:DC$56,"chir szczęk*")</f>
        <v>0</v>
      </c>
      <c r="DD66" s="28"/>
      <c r="DE66" s="28"/>
      <c r="DF66" s="28">
        <f>COUNTIF(DF$5:DF$56,"chir szczęk*")</f>
        <v>0</v>
      </c>
      <c r="DG66" s="28"/>
      <c r="DH66" s="28">
        <f>COUNTIF(DH$5:DH$56,"chir szczęk*")</f>
        <v>0</v>
      </c>
      <c r="DI66" s="28"/>
      <c r="DJ66" s="28"/>
      <c r="DK66" s="28">
        <f>COUNTIF(DK$5:DK$56,"chir szczęk*")</f>
        <v>0</v>
      </c>
      <c r="DL66" s="28"/>
      <c r="DM66" s="28">
        <f>COUNTIF(DM$5:DM$56,"chir szczęk*")</f>
        <v>0</v>
      </c>
      <c r="DN66" s="28"/>
      <c r="DO66" s="28"/>
      <c r="DP66" s="28">
        <f>COUNTIF(DP$5:DP$56,"chir szczęk*")</f>
        <v>0</v>
      </c>
      <c r="DQ66" s="28"/>
      <c r="DR66" s="28"/>
      <c r="DS66" s="28">
        <f>COUNTIF(DS$5:DS$56,"chir szczęk*")</f>
        <v>0</v>
      </c>
      <c r="DT66" s="28"/>
      <c r="DU66" s="28">
        <f>COUNTIF(DU$5:DU$56,"chir szczęk*")</f>
        <v>0</v>
      </c>
      <c r="DV66" s="28"/>
      <c r="DW66" s="28"/>
      <c r="DX66" s="28">
        <f>COUNTIF(DX$5:DX$57,"chir szczęk*")</f>
        <v>0</v>
      </c>
      <c r="DY66" s="28"/>
      <c r="DZ66" s="28">
        <f>COUNTIF(DZ$5:DZ$56,"chir szczęk*")</f>
        <v>0</v>
      </c>
      <c r="EA66" s="28"/>
      <c r="EB66" s="28"/>
      <c r="EC66" s="28">
        <f>COUNTIF(EC$5:EC$56,"chir szczęk*")</f>
        <v>0</v>
      </c>
      <c r="ED66" s="28"/>
      <c r="EE66" s="28"/>
      <c r="EF66" s="28">
        <f>COUNTIF(EF$5:EF$56,"chir szczęk*")</f>
        <v>0</v>
      </c>
      <c r="EG66" s="28"/>
      <c r="EH66" s="28">
        <f>COUNTIF(EH$5:EH$56,"chir szczęk*")</f>
        <v>0</v>
      </c>
      <c r="EI66" s="28"/>
      <c r="EJ66" s="28"/>
      <c r="EK66" s="28">
        <f>COUNTIF(EK$5:EK$56,"chir szczęk*")</f>
        <v>0</v>
      </c>
      <c r="EL66" s="28"/>
      <c r="EM66" s="28">
        <f>COUNTIF(EM$5:EM$56,"chir szczęk*")</f>
        <v>0</v>
      </c>
      <c r="EN66" s="28"/>
      <c r="EO66" s="28"/>
      <c r="EP66" s="28"/>
      <c r="EQ66" s="28">
        <f>COUNTIF(EQ$5:EQ$56,"chir szczęk*")</f>
        <v>0</v>
      </c>
      <c r="ER66" s="28"/>
      <c r="ES66" s="28"/>
      <c r="ET66" s="28">
        <f>COUNTIF(ET$5:ET$56,"chir szczęk*")</f>
        <v>0</v>
      </c>
      <c r="EU66" s="28"/>
      <c r="EV66" s="28"/>
      <c r="EW66" s="28">
        <f>COUNTIF(EW$5:EW$56,"chir szczęk*")</f>
        <v>0</v>
      </c>
      <c r="EX66" s="28"/>
      <c r="EY66" s="28"/>
      <c r="EZ66" s="28">
        <f>COUNTIF(EZ$5:EZ$56,"chir szczęk*")</f>
        <v>0</v>
      </c>
      <c r="FA66" s="28"/>
      <c r="FB66" s="28"/>
      <c r="FC66" s="28">
        <f>COUNTIF(FC$5:FC$56,"chir szczęk*")</f>
        <v>0</v>
      </c>
      <c r="FD66" s="28"/>
      <c r="FE66" s="28"/>
      <c r="FF66" s="28"/>
      <c r="FG66" s="28">
        <f>COUNTIF(FG$5:FG$56,"chir szczęk*")</f>
        <v>0</v>
      </c>
      <c r="FH66" s="28"/>
      <c r="FI66" s="28"/>
      <c r="FJ66" s="28">
        <f>COUNTIF(FJ$5:FJ$56,"chir szczęk*")</f>
        <v>0</v>
      </c>
      <c r="FK66" s="28"/>
      <c r="FL66" s="28">
        <f>COUNTIF(FL$5:FL$56,"chir szczęk*")</f>
        <v>0</v>
      </c>
      <c r="FM66" s="28"/>
      <c r="FN66" s="28"/>
      <c r="FO66" s="28">
        <f>COUNTIF(FO$5:FO$56,"chir szczęk*")</f>
        <v>0</v>
      </c>
      <c r="FP66" s="28"/>
      <c r="FQ66" s="28">
        <f>COUNTIF(FQ$5:FQ$55,"chir szczęk*")</f>
        <v>0</v>
      </c>
      <c r="FR66" s="28"/>
      <c r="FS66" s="28"/>
      <c r="FT66" s="28">
        <f>COUNTIF(FT$5:FT$55,"chir szczęk*")</f>
        <v>0</v>
      </c>
      <c r="FU66" s="28"/>
      <c r="FV66" s="28"/>
      <c r="FW66" s="28">
        <f>COUNTIF(FW$5:FW$56,"chir szczęk*")</f>
        <v>0</v>
      </c>
      <c r="FX66" s="28"/>
      <c r="FY66" s="28"/>
      <c r="FZ66" s="28"/>
      <c r="GA66" s="28"/>
      <c r="GB66" s="28"/>
      <c r="GC66" s="28"/>
      <c r="GD66" s="28"/>
      <c r="GE66" s="29"/>
      <c r="GF66" s="28">
        <f>COUNTIF(GF$5:GF$56,"chir szczęk*")</f>
        <v>0</v>
      </c>
      <c r="GG66" s="28"/>
      <c r="GH66" s="28"/>
      <c r="GI66" s="28">
        <f>COUNTIF(GI$5:GI$56,"chir szczęk*")</f>
        <v>0</v>
      </c>
      <c r="GJ66" s="28"/>
      <c r="GK66" s="28"/>
      <c r="GL66" s="28">
        <f>COUNTIF(GL$5:GL$56,"chir szczęk*")</f>
        <v>0</v>
      </c>
      <c r="GM66" s="28"/>
      <c r="GN66" s="28"/>
      <c r="GO66" s="28"/>
      <c r="GP66" s="28">
        <f>COUNTIF(GP$5:GP$56,"chir szczęk*")</f>
        <v>0</v>
      </c>
      <c r="GQ66" s="28"/>
      <c r="GR66" s="28"/>
      <c r="GS66" s="28">
        <f>COUNTIF(GS$5:GS$56,"chir szczęk*")</f>
        <v>0</v>
      </c>
      <c r="GT66" s="28"/>
      <c r="GU66" s="28"/>
      <c r="GV66" s="28">
        <f>COUNTIF(GV$5:GV$56,"chir szczęk*")</f>
        <v>0</v>
      </c>
      <c r="GW66" s="28"/>
      <c r="GX66" s="28"/>
      <c r="GY66" s="28">
        <f>COUNTIF(GY$5:GY$56,"chir szczęk*")</f>
        <v>0</v>
      </c>
      <c r="GZ66" s="28"/>
      <c r="HA66" s="28"/>
      <c r="HB66" s="28">
        <f>COUNTIF(HB$5:HB$56,"chir szczęk*")</f>
        <v>0</v>
      </c>
      <c r="HC66" s="28"/>
      <c r="HD66" s="28"/>
      <c r="HE66" s="28">
        <f>COUNTIF(HE$5:HE$56,"chir szczęk*")</f>
        <v>0</v>
      </c>
      <c r="HF66" s="28"/>
      <c r="HG66" s="28"/>
      <c r="HH66" s="28">
        <f>COUNTIF(HH$5:HH$56,"chir szczęk*")</f>
        <v>0</v>
      </c>
      <c r="HI66" s="28"/>
      <c r="HJ66" s="28"/>
      <c r="HK66" s="28">
        <f>COUNTIF(HK$5:HK$56,"chir szczęk*")</f>
        <v>0</v>
      </c>
      <c r="HL66" s="28"/>
      <c r="HM66" s="28"/>
      <c r="HN66" s="28">
        <f>COUNTIF(HN$5:HN$42,"chir szczęk*")</f>
        <v>0</v>
      </c>
      <c r="HO66" s="28"/>
      <c r="HP66" s="28"/>
    </row>
    <row r="67" spans="18:224" hidden="1">
      <c r="R67" s="7" t="s">
        <v>9</v>
      </c>
      <c r="U67" s="28">
        <f>COUNTIF(U$5:U$57,"ped*")</f>
        <v>3</v>
      </c>
      <c r="V67" s="28"/>
      <c r="W67" s="28"/>
      <c r="X67" s="28">
        <f>COUNTIF(X$5:X$57,"ped*")</f>
        <v>4</v>
      </c>
      <c r="Y67" s="28"/>
      <c r="Z67" s="28">
        <f>COUNTIF(Z$5:Z$57,"ped*")</f>
        <v>2</v>
      </c>
      <c r="AA67" s="28"/>
      <c r="AB67" s="28"/>
      <c r="AC67" s="28">
        <f>COUNTIF(AC$5:AC$57,"ped*")</f>
        <v>4</v>
      </c>
      <c r="AD67" s="28"/>
      <c r="AE67" s="28"/>
      <c r="AF67" s="28">
        <f>COUNTIF(AF$5:AF$57,"ped*")</f>
        <v>5</v>
      </c>
      <c r="AG67" s="28"/>
      <c r="AH67" s="28">
        <f>COUNTIF(AH$5:AH$57,"ped*")</f>
        <v>1</v>
      </c>
      <c r="AI67" s="28"/>
      <c r="AJ67" s="28"/>
      <c r="AK67" s="28">
        <f>COUNTIF(AK$5:AK$57,"ped*")</f>
        <v>3</v>
      </c>
      <c r="AL67" s="28"/>
      <c r="AM67" s="28">
        <f>COUNTIF(AM$5:AM$57,"ped*")</f>
        <v>5</v>
      </c>
      <c r="AN67" s="28"/>
      <c r="AO67" s="28"/>
      <c r="AP67" s="28">
        <f>COUNTIF(AP$5:AP$57,"ped*")</f>
        <v>4</v>
      </c>
      <c r="AQ67" s="28"/>
      <c r="AR67" s="28"/>
      <c r="AS67" s="28">
        <f>COUNTIF(AS$5:AS$57,"ped*")</f>
        <v>4</v>
      </c>
      <c r="AT67" s="28"/>
      <c r="AU67" s="28">
        <f>COUNTIF(AU$5:AU$57,"ped*")</f>
        <v>4</v>
      </c>
      <c r="AV67" s="28"/>
      <c r="AW67" s="28"/>
      <c r="AX67" s="28">
        <f>COUNTIF(AX$5:AX$57,"ped*")</f>
        <v>3</v>
      </c>
      <c r="AY67" s="28"/>
      <c r="AZ67" s="28">
        <f>COUNTIF(AZ$5:AZ$57,"ped*")</f>
        <v>0</v>
      </c>
      <c r="BA67" s="28"/>
      <c r="BB67" s="28"/>
      <c r="BC67" s="28">
        <f>COUNTIF(BC$5:BC$57,"ped*")</f>
        <v>4</v>
      </c>
      <c r="BD67" s="28"/>
      <c r="BE67" s="28"/>
      <c r="BF67" s="28">
        <f>COUNTIF(BF$5:BF$57,"ped*")</f>
        <v>4</v>
      </c>
      <c r="BG67" s="28"/>
      <c r="BH67" s="28">
        <f>COUNTIF(BH$5:BH$57,"ped*")</f>
        <v>4</v>
      </c>
      <c r="BI67" s="28"/>
      <c r="BJ67" s="28"/>
      <c r="BK67" s="28">
        <f>COUNTIF(BK$5:BK$57,"ped*")</f>
        <v>3</v>
      </c>
      <c r="BL67" s="28"/>
      <c r="BM67" s="28">
        <f>COUNTIF(BM$5:BM$57,"ped*")</f>
        <v>4</v>
      </c>
      <c r="BN67" s="28"/>
      <c r="BO67" s="28"/>
      <c r="BP67" s="28">
        <f>COUNTIF(BP$5:BP$57,"ped*")</f>
        <v>6</v>
      </c>
      <c r="BQ67" s="28"/>
      <c r="BR67" s="28"/>
      <c r="BS67" s="28">
        <f>COUNTIF(BS$5:BS$57,"ped*")</f>
        <v>3</v>
      </c>
      <c r="BT67" s="28"/>
      <c r="BU67" s="28">
        <f>COUNTIF(BU$5:BU$57,"ped*")</f>
        <v>5</v>
      </c>
      <c r="BV67" s="28"/>
      <c r="BW67" s="28"/>
      <c r="BX67" s="28">
        <f>COUNTIF(BX$5:BX$57,"ped*")</f>
        <v>4</v>
      </c>
      <c r="BY67" s="28"/>
      <c r="BZ67" s="28">
        <f>COUNTIF(BZ$5:BZ$57,"ped*")</f>
        <v>7</v>
      </c>
      <c r="CA67" s="28"/>
      <c r="CB67" s="28"/>
      <c r="CC67" s="28">
        <f>COUNTIF(CC$5:CC$57,"ped*")</f>
        <v>5</v>
      </c>
      <c r="CD67" s="28"/>
      <c r="CE67" s="28"/>
      <c r="CF67" s="28">
        <f>COUNTIF(CF$5:CF$57,"ped*")</f>
        <v>6</v>
      </c>
      <c r="CG67" s="28"/>
      <c r="CH67" s="28">
        <f>COUNTIF(CH$5:CH$57,"ped*")</f>
        <v>6</v>
      </c>
      <c r="CI67" s="28"/>
      <c r="CJ67" s="28"/>
      <c r="CK67" s="28">
        <f>COUNTIF(CK$5:CK$57,"ped*")</f>
        <v>5</v>
      </c>
      <c r="CL67" s="28"/>
      <c r="CM67" s="28">
        <f>COUNTIF(CM$5:CM$57,"ped*")</f>
        <v>7</v>
      </c>
      <c r="CN67" s="28"/>
      <c r="CO67" s="28"/>
      <c r="CP67" s="28">
        <f>COUNTIF(CP$5:CP$57,"ped*")</f>
        <v>3</v>
      </c>
      <c r="CQ67" s="28"/>
      <c r="CR67" s="28"/>
      <c r="CS67" s="29">
        <f>COUNTIF(CS$5:CS$57,"ped*")</f>
        <v>0</v>
      </c>
      <c r="CT67" s="29"/>
      <c r="CU67" s="28">
        <f>COUNTIF(CU$5:CU$57,"ped*")</f>
        <v>3</v>
      </c>
      <c r="CV67" s="28"/>
      <c r="CW67" s="28"/>
      <c r="CX67" s="28">
        <f>COUNTIF(CX$5:CX$57,"ped*")</f>
        <v>3</v>
      </c>
      <c r="CY67" s="28"/>
      <c r="CZ67" s="28">
        <f>COUNTIF(CZ$5:CZ$57,"ped*")</f>
        <v>4</v>
      </c>
      <c r="DA67" s="28"/>
      <c r="DB67" s="28"/>
      <c r="DC67" s="28">
        <f>COUNTIF(DC$5:DC$57,"ped*")</f>
        <v>1</v>
      </c>
      <c r="DD67" s="28"/>
      <c r="DE67" s="28"/>
      <c r="DF67" s="28">
        <f>COUNTIF(DF$5:DF$57,"ped*")</f>
        <v>2</v>
      </c>
      <c r="DG67" s="28"/>
      <c r="DH67" s="28">
        <f>COUNTIF(DH$5:DH$57,"ped*")</f>
        <v>3</v>
      </c>
      <c r="DI67" s="28"/>
      <c r="DJ67" s="28"/>
      <c r="DK67" s="28">
        <f>COUNTIF(DK$5:DK$56,"ped*")</f>
        <v>2</v>
      </c>
      <c r="DL67" s="28"/>
      <c r="DM67" s="28">
        <f>COUNTIF(DM$5:DM$57,"ped*")</f>
        <v>2</v>
      </c>
      <c r="DN67" s="28"/>
      <c r="DO67" s="28"/>
      <c r="DP67" s="28">
        <f>COUNTIF(DP$5:DP$57,"ped*")</f>
        <v>5</v>
      </c>
      <c r="DQ67" s="28"/>
      <c r="DR67" s="28"/>
      <c r="DS67" s="28">
        <f>COUNTIF(DS$5:DS$57,"ped*")</f>
        <v>4</v>
      </c>
      <c r="DT67" s="28"/>
      <c r="DU67" s="28">
        <f>COUNTIF(DU$5:DU$57,"ped*")</f>
        <v>5</v>
      </c>
      <c r="DV67" s="28"/>
      <c r="DW67" s="28"/>
      <c r="DX67" s="28">
        <f>COUNTIF(DX$5:DX$57,"ped*")</f>
        <v>5</v>
      </c>
      <c r="DY67" s="28"/>
      <c r="DZ67" s="28">
        <f>COUNTIF(DZ$5:DZ$57,"ped*")</f>
        <v>10</v>
      </c>
      <c r="EA67" s="28"/>
      <c r="EB67" s="28"/>
      <c r="EC67" s="28">
        <f>COUNTIF(EC$5:EC$57,"ped*")</f>
        <v>5</v>
      </c>
      <c r="ED67" s="28"/>
      <c r="EE67" s="28"/>
      <c r="EF67" s="28">
        <f>COUNTIF(EF$5:EF$57,"ped*")</f>
        <v>4</v>
      </c>
      <c r="EG67" s="28"/>
      <c r="EH67" s="28">
        <f>COUNTIF(EH$5:EH$57,"ped*")</f>
        <v>5</v>
      </c>
      <c r="EI67" s="28"/>
      <c r="EJ67" s="28"/>
      <c r="EK67" s="28">
        <f>COUNTIF(EK$5:EK$57,"ped*")</f>
        <v>6</v>
      </c>
      <c r="EL67" s="28"/>
      <c r="EM67" s="28">
        <f>COUNTIF(EM$5:EM$57,"ped*")</f>
        <v>7</v>
      </c>
      <c r="EN67" s="28"/>
      <c r="EO67" s="28"/>
      <c r="EP67" s="28"/>
      <c r="EQ67" s="28">
        <f>COUNTIF(EQ$5:EQ$57,"ped*")</f>
        <v>4</v>
      </c>
      <c r="ER67" s="28"/>
      <c r="ES67" s="28"/>
      <c r="ET67" s="28">
        <f>COUNTIF(ET$5:ET$57,"ped*")</f>
        <v>3</v>
      </c>
      <c r="EU67" s="28"/>
      <c r="EV67" s="28"/>
      <c r="EW67" s="28">
        <f>COUNTIF(EW$5:EW$57,"ped*")</f>
        <v>3</v>
      </c>
      <c r="EX67" s="28"/>
      <c r="EY67" s="28"/>
      <c r="EZ67" s="28">
        <f>COUNTIF(EZ$5:EZ$57,"ped*")</f>
        <v>3</v>
      </c>
      <c r="FA67" s="28"/>
      <c r="FB67" s="28"/>
      <c r="FC67" s="28">
        <f>COUNTIF(FC$5:FC$57,"ped*")</f>
        <v>4</v>
      </c>
      <c r="FD67" s="28"/>
      <c r="FE67" s="28"/>
      <c r="FF67" s="28"/>
      <c r="FG67" s="28">
        <f>COUNTIF(FG$5:FG$57,"ped*")</f>
        <v>3</v>
      </c>
      <c r="FH67" s="28"/>
      <c r="FI67" s="28"/>
      <c r="FJ67" s="28">
        <f>COUNTIF(FJ$5:FJ$57,"ped*")</f>
        <v>4</v>
      </c>
      <c r="FK67" s="28"/>
      <c r="FL67" s="28">
        <f>COUNTIF(FL$5:FL$57,"ped*")</f>
        <v>5</v>
      </c>
      <c r="FM67" s="28"/>
      <c r="FN67" s="28"/>
      <c r="FO67" s="28">
        <f>COUNTIF(FO$5:FO$57,"ped*")</f>
        <v>5</v>
      </c>
      <c r="FP67" s="28"/>
      <c r="FQ67" s="28">
        <f>COUNTIF(FQ$5:FQ$57,"ped*")</f>
        <v>5</v>
      </c>
      <c r="FR67" s="28"/>
      <c r="FS67" s="28"/>
      <c r="FT67" s="28">
        <f>COUNTIF(FT$5:FT$57,"ped*")</f>
        <v>4</v>
      </c>
      <c r="FU67" s="28"/>
      <c r="FV67" s="28"/>
      <c r="FW67" s="28">
        <f>COUNTIF(FW$5:FW$57,"ped*")</f>
        <v>3</v>
      </c>
      <c r="FX67" s="28"/>
      <c r="FY67" s="28"/>
      <c r="FZ67" s="28"/>
      <c r="GA67" s="28"/>
      <c r="GB67" s="28"/>
      <c r="GC67" s="28"/>
      <c r="GD67" s="28"/>
      <c r="GE67" s="29"/>
      <c r="GF67" s="28">
        <f>COUNTIF(GF$5:GF$57,"ped*")</f>
        <v>3</v>
      </c>
      <c r="GG67" s="28"/>
      <c r="GH67" s="28"/>
      <c r="GI67" s="28">
        <f>COUNTIF(GI$5:GI$57,"ped*")</f>
        <v>2</v>
      </c>
      <c r="GJ67" s="28"/>
      <c r="GK67" s="28"/>
      <c r="GL67" s="28">
        <f>COUNTIF(GL$5:GL$57,"ped*")</f>
        <v>5</v>
      </c>
      <c r="GM67" s="28"/>
      <c r="GN67" s="28"/>
      <c r="GO67" s="28"/>
      <c r="GP67" s="28">
        <f>COUNTIF(GP$5:GP$57,"ped*")</f>
        <v>4</v>
      </c>
      <c r="GQ67" s="28"/>
      <c r="GR67" s="28"/>
      <c r="GS67" s="28">
        <f>COUNTIF(GS$5:GS$57,"ped*")</f>
        <v>3</v>
      </c>
      <c r="GT67" s="28"/>
      <c r="GU67" s="28"/>
      <c r="GV67" s="28">
        <f>COUNTIF(GV$5:GV$57,"ped*")</f>
        <v>5</v>
      </c>
      <c r="GW67" s="28"/>
      <c r="GX67" s="28"/>
      <c r="GY67" s="28">
        <f>COUNTIF(GY$5:GY$57,"ped*")</f>
        <v>6</v>
      </c>
      <c r="GZ67" s="28"/>
      <c r="HA67" s="28"/>
      <c r="HB67" s="28">
        <f>COUNTIF(HB$5:HB$57,"ped*")</f>
        <v>3</v>
      </c>
      <c r="HC67" s="28"/>
      <c r="HD67" s="28"/>
      <c r="HE67" s="28">
        <f>COUNTIF(HE$5:HE$57,"ped*")</f>
        <v>0</v>
      </c>
      <c r="HF67" s="28"/>
      <c r="HG67" s="28"/>
      <c r="HH67" s="28">
        <f>COUNTIF(HH$5:HH$57,"ped*")</f>
        <v>1</v>
      </c>
      <c r="HI67" s="28"/>
      <c r="HJ67" s="28"/>
      <c r="HK67" s="28">
        <f>COUNTIF(HK$5:HK$57,"ped*")</f>
        <v>2</v>
      </c>
      <c r="HL67" s="28"/>
      <c r="HM67" s="28"/>
      <c r="HN67" s="28">
        <f>COUNTIF(HN$5:HN$52,"ped*")</f>
        <v>0</v>
      </c>
      <c r="HO67" s="28"/>
      <c r="HP67" s="28"/>
    </row>
    <row r="68" spans="18:224" hidden="1">
      <c r="R68" s="7" t="s">
        <v>10</v>
      </c>
      <c r="U68" s="28">
        <f>COUNTIF(U$5:U$56,"ped CSM*")</f>
        <v>0</v>
      </c>
      <c r="V68" s="28"/>
      <c r="W68" s="28"/>
      <c r="X68" s="28">
        <f>COUNTIF(X$5:X$56,"ped CSM*")</f>
        <v>0</v>
      </c>
      <c r="Y68" s="28"/>
      <c r="Z68" s="28">
        <f>COUNTIF(Z$5:Z$56,"ped CSM*")</f>
        <v>0</v>
      </c>
      <c r="AA68" s="28"/>
      <c r="AB68" s="28"/>
      <c r="AC68" s="28">
        <f>COUNTIF(AC$5:AC$56,"ped CSM*")</f>
        <v>0</v>
      </c>
      <c r="AD68" s="28"/>
      <c r="AE68" s="28"/>
      <c r="AF68" s="28">
        <f>COUNTIF(AF$5:AF$56,"ped CSM*")</f>
        <v>0</v>
      </c>
      <c r="AG68" s="28"/>
      <c r="AH68" s="28">
        <f>COUNTIF(AH$5:AH$56,"ped CSM*")</f>
        <v>0</v>
      </c>
      <c r="AI68" s="28"/>
      <c r="AJ68" s="28"/>
      <c r="AK68" s="28">
        <f>COUNTIF(AK$5:AK$56,"ped CSM*")</f>
        <v>0</v>
      </c>
      <c r="AL68" s="28"/>
      <c r="AM68" s="28">
        <f>COUNTIF(AM$5:AM$56,"ped CSM*")</f>
        <v>0</v>
      </c>
      <c r="AN68" s="28"/>
      <c r="AO68" s="28"/>
      <c r="AP68" s="28">
        <f>COUNTIF(AP$5:AP$56,"ped CSM*")</f>
        <v>0</v>
      </c>
      <c r="AQ68" s="28"/>
      <c r="AR68" s="28"/>
      <c r="AS68" s="28">
        <f>COUNTIF(AS$5:AS$56,"ped CSM*")</f>
        <v>0</v>
      </c>
      <c r="AT68" s="28"/>
      <c r="AU68" s="28">
        <f>COUNTIF(AU$5:AU$56,"ped CSM*")</f>
        <v>0</v>
      </c>
      <c r="AV68" s="28"/>
      <c r="AW68" s="28"/>
      <c r="AX68" s="28">
        <f>COUNTIF(AX$5:AX$56,"ped CSM*")</f>
        <v>0</v>
      </c>
      <c r="AY68" s="28"/>
      <c r="AZ68" s="28">
        <f>COUNTIF(AZ$5:AZ$55,"ped CSM*")</f>
        <v>0</v>
      </c>
      <c r="BA68" s="28"/>
      <c r="BB68" s="28"/>
      <c r="BC68" s="28">
        <f>COUNTIF(BC$5:BC$55,"ped CSM*")</f>
        <v>0</v>
      </c>
      <c r="BD68" s="28"/>
      <c r="BE68" s="28"/>
      <c r="BF68" s="28">
        <f>COUNTIF(BF$5:BF$55,"ped CSM*")</f>
        <v>0</v>
      </c>
      <c r="BG68" s="28"/>
      <c r="BH68" s="28">
        <f>COUNTIF(BH$5:BH$55,"ped CSM*")</f>
        <v>0</v>
      </c>
      <c r="BI68" s="28"/>
      <c r="BJ68" s="28"/>
      <c r="BK68" s="28">
        <f>COUNTIF(BK$5:BK$56,"ped CSM*")</f>
        <v>0</v>
      </c>
      <c r="BL68" s="28"/>
      <c r="BM68" s="28">
        <f>COUNTIF(BM$5:BM$56,"ped CSM*")</f>
        <v>0</v>
      </c>
      <c r="BN68" s="28"/>
      <c r="BO68" s="28"/>
      <c r="BP68" s="28">
        <f>COUNTIF(BP$5:BP$56,"ped CSM*")</f>
        <v>0</v>
      </c>
      <c r="BQ68" s="28"/>
      <c r="BR68" s="28"/>
      <c r="BS68" s="28">
        <f>COUNTIF(BS$5:BS$56,"ped CSM*")</f>
        <v>0</v>
      </c>
      <c r="BT68" s="28"/>
      <c r="BU68" s="28">
        <f>COUNTIF(BU$5:BU$56,"ped CSM*")</f>
        <v>0</v>
      </c>
      <c r="BV68" s="28"/>
      <c r="BW68" s="28"/>
      <c r="BX68" s="28">
        <f>COUNTIF(BX$5:BX$56,"ped CSM*")</f>
        <v>0</v>
      </c>
      <c r="BY68" s="28"/>
      <c r="BZ68" s="28">
        <f>COUNTIF(BZ$5:BZ$56,"ped CSM*")</f>
        <v>2</v>
      </c>
      <c r="CA68" s="28"/>
      <c r="CB68" s="28"/>
      <c r="CC68" s="28">
        <f>COUNTIF(CC$5:CC$56,"ped CSM*")</f>
        <v>0</v>
      </c>
      <c r="CD68" s="28"/>
      <c r="CE68" s="28"/>
      <c r="CF68" s="28">
        <f>COUNTIF(CF$5:CF$56,"ped CSM*")</f>
        <v>0</v>
      </c>
      <c r="CG68" s="28"/>
      <c r="CH68" s="28">
        <f>COUNTIF(CH$5:CH$56,"ped CSM*")</f>
        <v>0</v>
      </c>
      <c r="CI68" s="28"/>
      <c r="CJ68" s="28"/>
      <c r="CK68" s="28">
        <f>COUNTIF(CK$5:CK$56,"ped CSM*")</f>
        <v>0</v>
      </c>
      <c r="CL68" s="28"/>
      <c r="CM68" s="28">
        <f>COUNTIF(CM$5:CM$56,"ped CSM*")</f>
        <v>2</v>
      </c>
      <c r="CN68" s="28"/>
      <c r="CO68" s="28"/>
      <c r="CP68" s="28">
        <f>COUNTIF(CP$5:CP$56,"ped CSM*")</f>
        <v>0</v>
      </c>
      <c r="CQ68" s="28"/>
      <c r="CR68" s="28"/>
      <c r="CS68" s="29">
        <f>COUNTIF(CS$5:CS$56,"ped CSM*")</f>
        <v>0</v>
      </c>
      <c r="CT68" s="29"/>
      <c r="CU68" s="28">
        <f>COUNTIF(CU$5:CU$56,"ped CSM*")</f>
        <v>0</v>
      </c>
      <c r="CV68" s="28"/>
      <c r="CW68" s="28"/>
      <c r="CX68" s="28">
        <f>COUNTIF(CX$5:CX$56,"ped CSM*")</f>
        <v>0</v>
      </c>
      <c r="CY68" s="28"/>
      <c r="CZ68" s="28">
        <f>COUNTIF(CZ$5:CZ$56,"ped CSM*")</f>
        <v>2</v>
      </c>
      <c r="DA68" s="28"/>
      <c r="DB68" s="28"/>
      <c r="DC68" s="28">
        <f>COUNTIF(DC$5:DC$56,"ped CSM*")</f>
        <v>0</v>
      </c>
      <c r="DD68" s="28"/>
      <c r="DE68" s="28"/>
      <c r="DF68" s="28">
        <f>COUNTIF(DF$5:DF$56,"ped CSM*")</f>
        <v>0</v>
      </c>
      <c r="DG68" s="28"/>
      <c r="DH68" s="28">
        <f>COUNTIF(DH$5:DH$56,"ped CSM*")</f>
        <v>0</v>
      </c>
      <c r="DI68" s="28"/>
      <c r="DJ68" s="28"/>
      <c r="DK68" s="28">
        <f>COUNTIF(DK$5:DK$56,"ped CSM*")</f>
        <v>0</v>
      </c>
      <c r="DL68" s="28"/>
      <c r="DM68" s="28">
        <f>COUNTIF(DM$5:DM$56,"ped CSM*")</f>
        <v>2</v>
      </c>
      <c r="DN68" s="28"/>
      <c r="DO68" s="28"/>
      <c r="DP68" s="28">
        <f>COUNTIF(DP$5:DP$56,"ped CSM*")</f>
        <v>0</v>
      </c>
      <c r="DQ68" s="28"/>
      <c r="DR68" s="28"/>
      <c r="DS68" s="28">
        <f>COUNTIF(DS$5:DS$56,"ped CSM*")</f>
        <v>0</v>
      </c>
      <c r="DT68" s="28"/>
      <c r="DU68" s="28">
        <f>COUNTIF(DU$5:DU$56,"ped CSM*")</f>
        <v>0</v>
      </c>
      <c r="DV68" s="28"/>
      <c r="DW68" s="28"/>
      <c r="DX68" s="28">
        <f>COUNTIF(DX$5:DX$57,"ped CSM*")</f>
        <v>0</v>
      </c>
      <c r="DY68" s="28"/>
      <c r="DZ68" s="28">
        <f>COUNTIF(DZ$5:DZ$56,"ped CSM*")</f>
        <v>2</v>
      </c>
      <c r="EA68" s="28"/>
      <c r="EB68" s="28"/>
      <c r="EC68" s="28">
        <f>COUNTIF(EC$5:EC$56,"ped CSM*")</f>
        <v>0</v>
      </c>
      <c r="ED68" s="28"/>
      <c r="EE68" s="28"/>
      <c r="EF68" s="28">
        <f>COUNTIF(EF$5:EF$56,"ped CSM*")</f>
        <v>0</v>
      </c>
      <c r="EG68" s="28"/>
      <c r="EH68" s="28">
        <f>COUNTIF(EH$5:EH$56,"ped CSM*")</f>
        <v>0</v>
      </c>
      <c r="EI68" s="28"/>
      <c r="EJ68" s="28"/>
      <c r="EK68" s="28">
        <f>COUNTIF(EK$5:EK$56,"ped CSM*")</f>
        <v>0</v>
      </c>
      <c r="EL68" s="28"/>
      <c r="EM68" s="28">
        <f>COUNTIF(EM$5:EM$56,"ped CSM*")</f>
        <v>3</v>
      </c>
      <c r="EN68" s="28"/>
      <c r="EO68" s="28"/>
      <c r="EP68" s="28"/>
      <c r="EQ68" s="28">
        <f>COUNTIF(EQ$5:EQ$56,"ped CSM*")</f>
        <v>0</v>
      </c>
      <c r="ER68" s="28"/>
      <c r="ES68" s="28"/>
      <c r="ET68" s="28">
        <f>COUNTIF(ET$5:ET$56,"ped CSM*")</f>
        <v>0</v>
      </c>
      <c r="EU68" s="28"/>
      <c r="EV68" s="28"/>
      <c r="EW68" s="28">
        <f>COUNTIF(EW$5:EW$56,"ped CSM*")</f>
        <v>0</v>
      </c>
      <c r="EX68" s="28"/>
      <c r="EY68" s="28"/>
      <c r="EZ68" s="28">
        <f>COUNTIF(EZ$5:EZ$56,"ped CSM*")</f>
        <v>0</v>
      </c>
      <c r="FA68" s="28"/>
      <c r="FB68" s="28"/>
      <c r="FC68" s="28">
        <f>COUNTIF(FC$5:FC$56,"ped CSM*")</f>
        <v>2</v>
      </c>
      <c r="FD68" s="28"/>
      <c r="FE68" s="28"/>
      <c r="FF68" s="28"/>
      <c r="FG68" s="28">
        <f>COUNTIF(FG$5:FG$56,"ped CSM*")</f>
        <v>0</v>
      </c>
      <c r="FH68" s="28"/>
      <c r="FI68" s="28"/>
      <c r="FJ68" s="28">
        <f>COUNTIF(FJ$5:FJ$56,"ped CSM*")</f>
        <v>0</v>
      </c>
      <c r="FK68" s="28"/>
      <c r="FL68" s="28">
        <f>COUNTIF(FL$5:FL$56,"ped CSM*")</f>
        <v>0</v>
      </c>
      <c r="FM68" s="28"/>
      <c r="FN68" s="28"/>
      <c r="FO68" s="28">
        <f>COUNTIF(FO$5:FO$56,"ped CSM*")</f>
        <v>0</v>
      </c>
      <c r="FP68" s="28"/>
      <c r="FQ68" s="28">
        <f>COUNTIF(FQ$5:FQ$55,"ped CSM*")</f>
        <v>0</v>
      </c>
      <c r="FR68" s="28"/>
      <c r="FS68" s="28"/>
      <c r="FT68" s="28">
        <f>COUNTIF(FT$5:FT$55,"ped CSM*")</f>
        <v>0</v>
      </c>
      <c r="FU68" s="28"/>
      <c r="FV68" s="28"/>
      <c r="FW68" s="28">
        <f>COUNTIF(FW$5:FW$56,"ped CSM*")</f>
        <v>0</v>
      </c>
      <c r="FX68" s="28"/>
      <c r="FY68" s="28"/>
      <c r="FZ68" s="28"/>
      <c r="GA68" s="28"/>
      <c r="GB68" s="28"/>
      <c r="GC68" s="28"/>
      <c r="GD68" s="28"/>
      <c r="GE68" s="29"/>
      <c r="GF68" s="28">
        <f>COUNTIF(GF$5:GF$56,"ped CSM*")</f>
        <v>0</v>
      </c>
      <c r="GG68" s="28"/>
      <c r="GH68" s="28"/>
      <c r="GI68" s="28">
        <f>COUNTIF(GI$5:GI$56,"ped CSM*")</f>
        <v>0</v>
      </c>
      <c r="GJ68" s="28"/>
      <c r="GK68" s="28"/>
      <c r="GL68" s="28">
        <f>COUNTIF(GL$5:GL$56,"ped CSM*")</f>
        <v>0</v>
      </c>
      <c r="GM68" s="28"/>
      <c r="GN68" s="28"/>
      <c r="GO68" s="28"/>
      <c r="GP68" s="28">
        <f>COUNTIF(GP$5:GP$56,"ped CSM*")</f>
        <v>0</v>
      </c>
      <c r="GQ68" s="28"/>
      <c r="GR68" s="28"/>
      <c r="GS68" s="28">
        <f>COUNTIF(GS$5:GS$56,"ped CSM*")</f>
        <v>0</v>
      </c>
      <c r="GT68" s="28"/>
      <c r="GU68" s="28"/>
      <c r="GV68" s="28">
        <f>COUNTIF(GV$5:GV$56,"ped CSM*")</f>
        <v>0</v>
      </c>
      <c r="GW68" s="28"/>
      <c r="GX68" s="28"/>
      <c r="GY68" s="28">
        <f>COUNTIF(GY$5:GY$56,"ped CSM*")</f>
        <v>0</v>
      </c>
      <c r="GZ68" s="28"/>
      <c r="HA68" s="28"/>
      <c r="HB68" s="28">
        <f>COUNTIF(HB$5:HB$56,"ped CSM*")</f>
        <v>0</v>
      </c>
      <c r="HC68" s="28"/>
      <c r="HD68" s="28"/>
      <c r="HE68" s="28">
        <f>COUNTIF(HE$5:HE$56,"ped CSM*")</f>
        <v>0</v>
      </c>
      <c r="HF68" s="28"/>
      <c r="HG68" s="28"/>
      <c r="HH68" s="28">
        <f>COUNTIF(HH$5:HH$56,"ped CSM*")</f>
        <v>0</v>
      </c>
      <c r="HI68" s="28"/>
      <c r="HJ68" s="28"/>
      <c r="HK68" s="28">
        <f>COUNTIF(HK$5:HK$56,"ped CSM*")</f>
        <v>0</v>
      </c>
      <c r="HL68" s="28"/>
      <c r="HM68" s="28"/>
      <c r="HN68" s="28">
        <f>COUNTIF(HN$5:HN$42,"ped CSM*")</f>
        <v>0</v>
      </c>
      <c r="HO68" s="28"/>
      <c r="HP68" s="28"/>
    </row>
    <row r="69" spans="18:224" hidden="1">
      <c r="R69" s="7" t="s">
        <v>7</v>
      </c>
      <c r="U69" s="28">
        <f>COUNTIF(U$5:U$57,"gin *")</f>
        <v>5</v>
      </c>
      <c r="V69" s="28"/>
      <c r="W69" s="28"/>
      <c r="X69" s="28">
        <f>COUNTIF(X$5:X$57,"gin *")</f>
        <v>5</v>
      </c>
      <c r="Y69" s="28"/>
      <c r="Z69" s="28">
        <f>COUNTIF(Z$5:Z$57,"gin *")</f>
        <v>4</v>
      </c>
      <c r="AA69" s="28"/>
      <c r="AB69" s="28"/>
      <c r="AC69" s="28">
        <f>COUNTIF(AC$5:AC$57,"gin *")</f>
        <v>4</v>
      </c>
      <c r="AD69" s="28"/>
      <c r="AE69" s="28"/>
      <c r="AF69" s="28">
        <f>COUNTIF(AF$5:AF$57,"gin *")</f>
        <v>5</v>
      </c>
      <c r="AG69" s="28"/>
      <c r="AH69" s="28">
        <f>COUNTIF(AH$5:AH$57,"gin *")</f>
        <v>5</v>
      </c>
      <c r="AI69" s="28"/>
      <c r="AJ69" s="28"/>
      <c r="AK69" s="28">
        <f>COUNTIF(AK$5:AK$57,"gin *")</f>
        <v>3</v>
      </c>
      <c r="AL69" s="28"/>
      <c r="AM69" s="28">
        <f>COUNTIF(AM$5:AM$57,"gin *")</f>
        <v>3</v>
      </c>
      <c r="AN69" s="28"/>
      <c r="AO69" s="28"/>
      <c r="AP69" s="28">
        <f>COUNTIF(AP$5:AP$57,"gin *")</f>
        <v>5</v>
      </c>
      <c r="AQ69" s="28"/>
      <c r="AR69" s="28"/>
      <c r="AS69" s="28">
        <f>COUNTIF(AS$5:AS$57,"gin *")</f>
        <v>5</v>
      </c>
      <c r="AT69" s="28"/>
      <c r="AU69" s="28">
        <f>COUNTIF(AU$5:AU$57,"gin *")</f>
        <v>5</v>
      </c>
      <c r="AV69" s="28"/>
      <c r="AW69" s="28"/>
      <c r="AX69" s="28">
        <f>COUNTIF(AX$5:AX$57,"gin *")</f>
        <v>4</v>
      </c>
      <c r="AY69" s="28"/>
      <c r="AZ69" s="28">
        <f>COUNTIF(AZ$5:AZ$57,"gin *")</f>
        <v>6</v>
      </c>
      <c r="BA69" s="28"/>
      <c r="BB69" s="28"/>
      <c r="BC69" s="28">
        <f>COUNTIF(BC$5:BC$57,"gin *")</f>
        <v>6</v>
      </c>
      <c r="BD69" s="28"/>
      <c r="BE69" s="28"/>
      <c r="BF69" s="28">
        <f>COUNTIF(BF$5:BF$57,"gin *")</f>
        <v>4</v>
      </c>
      <c r="BG69" s="28"/>
      <c r="BH69" s="28">
        <f>COUNTIF(BH$5:BH$57,"gin *")</f>
        <v>3</v>
      </c>
      <c r="BI69" s="28"/>
      <c r="BJ69" s="28"/>
      <c r="BK69" s="28">
        <f>COUNTIF(BK$5:BK$57,"gin *")</f>
        <v>4</v>
      </c>
      <c r="BL69" s="28"/>
      <c r="BM69" s="28">
        <f>COUNTIF(BM$5:BM$57,"gin *")</f>
        <v>4</v>
      </c>
      <c r="BN69" s="28"/>
      <c r="BO69" s="28"/>
      <c r="BP69" s="28">
        <f>COUNTIF(BP$5:BP$57,"gin *")</f>
        <v>4</v>
      </c>
      <c r="BQ69" s="28"/>
      <c r="BR69" s="28"/>
      <c r="BS69" s="28">
        <f>COUNTIF(BS$5:BS$57,"gin *")</f>
        <v>4</v>
      </c>
      <c r="BT69" s="28"/>
      <c r="BU69" s="28">
        <f>COUNTIF(BU$5:BU$57,"gin *")</f>
        <v>2</v>
      </c>
      <c r="BV69" s="28"/>
      <c r="BW69" s="28"/>
      <c r="BX69" s="28">
        <f>COUNTIF(BX$5:BX$57,"gin *")</f>
        <v>4</v>
      </c>
      <c r="BY69" s="28"/>
      <c r="BZ69" s="28">
        <f>COUNTIF(BZ$5:BZ$57,"gin *")</f>
        <v>4</v>
      </c>
      <c r="CA69" s="28"/>
      <c r="CB69" s="28"/>
      <c r="CC69" s="28">
        <f>COUNTIF(CC$5:CC$57,"gin *")</f>
        <v>5</v>
      </c>
      <c r="CD69" s="28"/>
      <c r="CE69" s="28"/>
      <c r="CF69" s="28">
        <f>COUNTIF(CF$5:CF$57,"gin *")</f>
        <v>6</v>
      </c>
      <c r="CG69" s="28"/>
      <c r="CH69" s="28">
        <f>COUNTIF(CH$5:CH$57,"gin *")</f>
        <v>3</v>
      </c>
      <c r="CI69" s="28"/>
      <c r="CJ69" s="28"/>
      <c r="CK69" s="28">
        <f>COUNTIF(CK$5:CK$57,"gin *")</f>
        <v>1</v>
      </c>
      <c r="CL69" s="28"/>
      <c r="CM69" s="28">
        <f>COUNTIF(CM$5:CM$57,"gin *")</f>
        <v>5</v>
      </c>
      <c r="CN69" s="28"/>
      <c r="CO69" s="28"/>
      <c r="CP69" s="28">
        <f>COUNTIF(CP$5:CP$57,"gin *")</f>
        <v>4</v>
      </c>
      <c r="CQ69" s="28"/>
      <c r="CR69" s="28"/>
      <c r="CS69" s="29">
        <f>COUNTIF(CS$5:CS$57,"gin *")</f>
        <v>0</v>
      </c>
      <c r="CT69" s="29"/>
      <c r="CU69" s="28">
        <f>COUNTIF(CU$5:CU$57,"gin *")</f>
        <v>4</v>
      </c>
      <c r="CV69" s="28"/>
      <c r="CW69" s="28"/>
      <c r="CX69" s="28">
        <f>COUNTIF(CX$5:CX$57,"gin *")</f>
        <v>2</v>
      </c>
      <c r="CY69" s="28"/>
      <c r="CZ69" s="28">
        <f>COUNTIF(CZ$5:CZ$57,"gin *")</f>
        <v>4</v>
      </c>
      <c r="DA69" s="28"/>
      <c r="DB69" s="28"/>
      <c r="DC69" s="28">
        <f>COUNTIF(DC$5:DC$57,"gin *")</f>
        <v>4</v>
      </c>
      <c r="DD69" s="28"/>
      <c r="DE69" s="28"/>
      <c r="DF69" s="28">
        <f>COUNTIF(DF$5:DF$57,"gin *")</f>
        <v>5</v>
      </c>
      <c r="DG69" s="28"/>
      <c r="DH69" s="28">
        <f>COUNTIF(DH$5:DH$57,"gin *")</f>
        <v>1</v>
      </c>
      <c r="DI69" s="28"/>
      <c r="DJ69" s="28"/>
      <c r="DK69" s="28">
        <f>COUNTIF(DK$5:DK$56,"gin *")</f>
        <v>2</v>
      </c>
      <c r="DL69" s="28"/>
      <c r="DM69" s="28">
        <f>COUNTIF(DM$5:DM$57,"gin *")</f>
        <v>1</v>
      </c>
      <c r="DN69" s="28"/>
      <c r="DO69" s="28"/>
      <c r="DP69" s="28">
        <f>COUNTIF(DP$5:DP$57,"gin *")</f>
        <v>3</v>
      </c>
      <c r="DQ69" s="28"/>
      <c r="DR69" s="28"/>
      <c r="DS69" s="28">
        <f>COUNTIF(DS$5:DS$57,"gin *")</f>
        <v>3</v>
      </c>
      <c r="DT69" s="28"/>
      <c r="DU69" s="28">
        <f>COUNTIF(DU$5:DU$57,"gin *")</f>
        <v>3</v>
      </c>
      <c r="DV69" s="28"/>
      <c r="DW69" s="28"/>
      <c r="DX69" s="28">
        <f>COUNTIF(DX$5:DX$57,"gin *")</f>
        <v>3</v>
      </c>
      <c r="DY69" s="28"/>
      <c r="DZ69" s="28">
        <f>COUNTIF(DZ$5:DZ$57,"gin *")</f>
        <v>5</v>
      </c>
      <c r="EA69" s="28"/>
      <c r="EB69" s="28"/>
      <c r="EC69" s="28">
        <f>COUNTIF(EC$5:EC$57,"gin *")</f>
        <v>4</v>
      </c>
      <c r="ED69" s="28"/>
      <c r="EE69" s="28"/>
      <c r="EF69" s="28">
        <f>COUNTIF(EF$5:EF$57,"gin *")</f>
        <v>5</v>
      </c>
      <c r="EG69" s="28"/>
      <c r="EH69" s="28">
        <f>COUNTIF(EH$5:EH$57,"gin *")</f>
        <v>2</v>
      </c>
      <c r="EI69" s="28"/>
      <c r="EJ69" s="28"/>
      <c r="EK69" s="28">
        <f>COUNTIF(EK$5:EK$57,"gin *")</f>
        <v>4</v>
      </c>
      <c r="EL69" s="28"/>
      <c r="EM69" s="28">
        <f>COUNTIF(EM$5:EM$57,"gin *")</f>
        <v>6</v>
      </c>
      <c r="EN69" s="28"/>
      <c r="EO69" s="28"/>
      <c r="EP69" s="28"/>
      <c r="EQ69" s="28">
        <f>COUNTIF(EQ$5:EQ$57,"gin *")</f>
        <v>7</v>
      </c>
      <c r="ER69" s="28"/>
      <c r="ES69" s="28"/>
      <c r="ET69" s="28">
        <f>COUNTIF(ET$5:ET$57,"gin *")</f>
        <v>10</v>
      </c>
      <c r="EU69" s="28"/>
      <c r="EV69" s="28"/>
      <c r="EW69" s="28">
        <f>COUNTIF(EW$5:EW$57,"gin *")</f>
        <v>4</v>
      </c>
      <c r="EX69" s="28"/>
      <c r="EY69" s="28"/>
      <c r="EZ69" s="28">
        <f>COUNTIF(EZ$5:EZ$57,"gin *")</f>
        <v>3</v>
      </c>
      <c r="FA69" s="28"/>
      <c r="FB69" s="28"/>
      <c r="FC69" s="28">
        <f>COUNTIF(FC$5:FC$57,"gin *")</f>
        <v>8</v>
      </c>
      <c r="FD69" s="28"/>
      <c r="FE69" s="28"/>
      <c r="FF69" s="28"/>
      <c r="FG69" s="28">
        <f>COUNTIF(FG$5:FG$57,"gin *")</f>
        <v>7</v>
      </c>
      <c r="FH69" s="28"/>
      <c r="FI69" s="28"/>
      <c r="FJ69" s="28">
        <f>COUNTIF(FJ$5:FJ$57,"gin *")</f>
        <v>5</v>
      </c>
      <c r="FK69" s="28"/>
      <c r="FL69" s="28">
        <f>COUNTIF(FL$5:FL$57,"gin *")</f>
        <v>4</v>
      </c>
      <c r="FM69" s="28"/>
      <c r="FN69" s="28"/>
      <c r="FO69" s="28">
        <f>COUNTIF(FO$5:FO$57,"gin *")</f>
        <v>3</v>
      </c>
      <c r="FP69" s="28"/>
      <c r="FQ69" s="28">
        <f>COUNTIF(FQ$5:FQ$57,"gin *")</f>
        <v>9</v>
      </c>
      <c r="FR69" s="28"/>
      <c r="FS69" s="28"/>
      <c r="FT69" s="28">
        <f>COUNTIF(FT$5:FT$57,"gin *")</f>
        <v>6</v>
      </c>
      <c r="FU69" s="28"/>
      <c r="FV69" s="28"/>
      <c r="FW69" s="28">
        <f>COUNTIF(FW$5:FW$57,"gin *")</f>
        <v>8</v>
      </c>
      <c r="FX69" s="28"/>
      <c r="FY69" s="28"/>
      <c r="FZ69" s="28"/>
      <c r="GA69" s="28"/>
      <c r="GB69" s="28"/>
      <c r="GC69" s="28"/>
      <c r="GD69" s="28"/>
      <c r="GE69" s="29"/>
      <c r="GF69" s="28">
        <f>COUNTIF(GF$5:GF$57,"gin *")</f>
        <v>5</v>
      </c>
      <c r="GG69" s="28"/>
      <c r="GH69" s="28"/>
      <c r="GI69" s="28">
        <f>COUNTIF(GI$5:GI$57,"gin *")</f>
        <v>4</v>
      </c>
      <c r="GJ69" s="28"/>
      <c r="GK69" s="28"/>
      <c r="GL69" s="28">
        <f>COUNTIF(GL$5:GL$57,"gin *")</f>
        <v>8</v>
      </c>
      <c r="GM69" s="28"/>
      <c r="GN69" s="28"/>
      <c r="GO69" s="28"/>
      <c r="GP69" s="28">
        <f>COUNTIF(GP$5:GP$57,"gin *")</f>
        <v>9</v>
      </c>
      <c r="GQ69" s="28"/>
      <c r="GR69" s="28"/>
      <c r="GS69" s="28">
        <f>COUNTIF(GS$5:GS$57,"gin *")</f>
        <v>10</v>
      </c>
      <c r="GT69" s="28"/>
      <c r="GU69" s="28"/>
      <c r="GV69" s="28">
        <f>COUNTIF(GV$5:GV$57,"gin *")</f>
        <v>6</v>
      </c>
      <c r="GW69" s="28"/>
      <c r="GX69" s="28"/>
      <c r="GY69" s="28">
        <f>COUNTIF(GY$5:GY$57,"gin *")</f>
        <v>5</v>
      </c>
      <c r="GZ69" s="28"/>
      <c r="HA69" s="28"/>
      <c r="HB69" s="28">
        <f>COUNTIF(HB$5:HB$57,"gin *")</f>
        <v>9</v>
      </c>
      <c r="HC69" s="28"/>
      <c r="HD69" s="28"/>
      <c r="HE69" s="28">
        <f>COUNTIF(HE$5:HE$57,"gin *")</f>
        <v>7</v>
      </c>
      <c r="HF69" s="28"/>
      <c r="HG69" s="28"/>
      <c r="HH69" s="28">
        <f>COUNTIF(HH$5:HH$57,"gin *")</f>
        <v>6</v>
      </c>
      <c r="HI69" s="28"/>
      <c r="HJ69" s="28"/>
      <c r="HK69" s="28">
        <f>COUNTIF(HK$5:HK$57,"gin *")</f>
        <v>3</v>
      </c>
      <c r="HL69" s="28"/>
      <c r="HM69" s="28"/>
      <c r="HN69" s="28">
        <f>COUNTIF(HN$5:HN$52,"gin *")</f>
        <v>2</v>
      </c>
      <c r="HO69" s="28"/>
      <c r="HP69" s="28"/>
    </row>
    <row r="70" spans="18:224" hidden="1">
      <c r="R70" s="13" t="s">
        <v>8</v>
      </c>
      <c r="U70" s="28">
        <f>COUNTIF(U$5:U$57,"psych*")</f>
        <v>4</v>
      </c>
      <c r="V70" s="28"/>
      <c r="W70" s="28"/>
      <c r="X70" s="28">
        <f>COUNTIF(X$5:X$57,"psych*")</f>
        <v>3</v>
      </c>
      <c r="Y70" s="28"/>
      <c r="Z70" s="28">
        <f>COUNTIF(Z$5:Z$57,"psych*")</f>
        <v>3</v>
      </c>
      <c r="AA70" s="28"/>
      <c r="AB70" s="28"/>
      <c r="AC70" s="28">
        <f>COUNTIF(AC$5:AC$57,"psych*")</f>
        <v>4</v>
      </c>
      <c r="AD70" s="28"/>
      <c r="AE70" s="28"/>
      <c r="AF70" s="28">
        <f>COUNTIF(AF$5:AF$57,"psych*")</f>
        <v>5</v>
      </c>
      <c r="AG70" s="28"/>
      <c r="AH70" s="28">
        <f>COUNTIF(AH$5:AH$57,"psych*")</f>
        <v>6</v>
      </c>
      <c r="AI70" s="28"/>
      <c r="AJ70" s="28"/>
      <c r="AK70" s="28">
        <f>COUNTIF(AK$5:AK$57,"psych*")</f>
        <v>4</v>
      </c>
      <c r="AL70" s="28"/>
      <c r="AM70" s="28">
        <f>COUNTIF(AM$5:AM$57,"psych*")</f>
        <v>4</v>
      </c>
      <c r="AN70" s="28"/>
      <c r="AO70" s="28"/>
      <c r="AP70" s="28">
        <f>COUNTIF(AP$5:AP$57,"psych*")</f>
        <v>3</v>
      </c>
      <c r="AQ70" s="28"/>
      <c r="AR70" s="28"/>
      <c r="AS70" s="28">
        <f>COUNTIF(AS$5:AS$57,"psych*")</f>
        <v>5</v>
      </c>
      <c r="AT70" s="28"/>
      <c r="AU70" s="28">
        <f>COUNTIF(AU$5:AU$57,"psych*")</f>
        <v>8</v>
      </c>
      <c r="AV70" s="28"/>
      <c r="AW70" s="28"/>
      <c r="AX70" s="28">
        <f>COUNTIF(AX$5:AX$57,"psych*")</f>
        <v>5</v>
      </c>
      <c r="AY70" s="28"/>
      <c r="AZ70" s="28">
        <f>COUNTIF(AZ$5:AZ$57,"psych*")</f>
        <v>8</v>
      </c>
      <c r="BA70" s="28"/>
      <c r="BB70" s="28"/>
      <c r="BC70" s="28">
        <f>COUNTIF(BC$5:BC$57,"psych*")</f>
        <v>8</v>
      </c>
      <c r="BD70" s="28"/>
      <c r="BE70" s="28"/>
      <c r="BF70" s="28">
        <f>COUNTIF(BF$5:BF$57,"psych*")</f>
        <v>6</v>
      </c>
      <c r="BG70" s="28"/>
      <c r="BH70" s="28">
        <f>COUNTIF(BH$5:BH$57,"psych*")</f>
        <v>7</v>
      </c>
      <c r="BI70" s="28"/>
      <c r="BJ70" s="28"/>
      <c r="BK70" s="28">
        <f>COUNTIF(BK$5:BK$57,"psych*")</f>
        <v>5</v>
      </c>
      <c r="BL70" s="28"/>
      <c r="BM70" s="28">
        <f>COUNTIF(BM$5:BM$57,"psych*")</f>
        <v>7</v>
      </c>
      <c r="BN70" s="28"/>
      <c r="BO70" s="28"/>
      <c r="BP70" s="28">
        <f>COUNTIF(BP$5:BP$57,"psych*")</f>
        <v>6</v>
      </c>
      <c r="BQ70" s="28"/>
      <c r="BR70" s="28"/>
      <c r="BS70" s="28">
        <f>COUNTIF(BS$5:BS$57,"psych*")</f>
        <v>5</v>
      </c>
      <c r="BT70" s="28"/>
      <c r="BU70" s="28">
        <f>COUNTIF(BU$5:BU$57,"psych*")</f>
        <v>8</v>
      </c>
      <c r="BV70" s="28"/>
      <c r="BW70" s="28"/>
      <c r="BX70" s="28">
        <f>COUNTIF(BX$5:BX$57,"psych*")</f>
        <v>5</v>
      </c>
      <c r="BY70" s="28"/>
      <c r="BZ70" s="28">
        <f>COUNTIF(BZ$5:BZ$57,"psych*")</f>
        <v>7</v>
      </c>
      <c r="CA70" s="28"/>
      <c r="CB70" s="28"/>
      <c r="CC70" s="28">
        <f>COUNTIF(CC$5:CC$57,"psych*")</f>
        <v>6</v>
      </c>
      <c r="CD70" s="28"/>
      <c r="CE70" s="28"/>
      <c r="CF70" s="28">
        <f>COUNTIF(CF$5:CF$57,"psych*")</f>
        <v>6</v>
      </c>
      <c r="CG70" s="28"/>
      <c r="CH70" s="28">
        <f>COUNTIF(CH$5:CH$57,"psych*")</f>
        <v>7</v>
      </c>
      <c r="CI70" s="28"/>
      <c r="CJ70" s="28"/>
      <c r="CK70" s="28">
        <f>COUNTIF(CK$5:CK$57,"psych*")</f>
        <v>6</v>
      </c>
      <c r="CL70" s="28"/>
      <c r="CM70" s="28">
        <f>COUNTIF(CM$5:CM$57,"psych*")</f>
        <v>6</v>
      </c>
      <c r="CN70" s="28"/>
      <c r="CO70" s="28"/>
      <c r="CP70" s="28">
        <f>COUNTIF(CP$5:CP$57,"psych*")</f>
        <v>7</v>
      </c>
      <c r="CQ70" s="28"/>
      <c r="CR70" s="28"/>
      <c r="CS70" s="29">
        <f>COUNTIF(CS$5:CS$57,"psych*")</f>
        <v>0</v>
      </c>
      <c r="CT70" s="29"/>
      <c r="CU70" s="28">
        <f>COUNTIF(CU$5:CU$57,"psych*")</f>
        <v>8</v>
      </c>
      <c r="CV70" s="28"/>
      <c r="CW70" s="28"/>
      <c r="CX70" s="28">
        <f>COUNTIF(CX$5:CX$57,"psych*")</f>
        <v>5</v>
      </c>
      <c r="CY70" s="28"/>
      <c r="CZ70" s="28">
        <f>COUNTIF(CZ$5:CZ$57,"psych*")</f>
        <v>6</v>
      </c>
      <c r="DA70" s="28"/>
      <c r="DB70" s="28"/>
      <c r="DC70" s="28">
        <f>COUNTIF(DC$5:DC$57,"psych*")</f>
        <v>5</v>
      </c>
      <c r="DD70" s="28"/>
      <c r="DE70" s="28"/>
      <c r="DF70" s="28">
        <f>COUNTIF(DF$5:DF$57,"psych*")</f>
        <v>4</v>
      </c>
      <c r="DG70" s="28"/>
      <c r="DH70" s="28">
        <f>COUNTIF(DH$5:DH$57,"psych*")</f>
        <v>6</v>
      </c>
      <c r="DI70" s="28"/>
      <c r="DJ70" s="28"/>
      <c r="DK70" s="28">
        <f>COUNTIF(DK$5:DK$56,"psych*")</f>
        <v>4</v>
      </c>
      <c r="DL70" s="28"/>
      <c r="DM70" s="28">
        <f>COUNTIF(DM$5:DM$57,"psych*")</f>
        <v>6</v>
      </c>
      <c r="DN70" s="28"/>
      <c r="DO70" s="28"/>
      <c r="DP70" s="28">
        <f>COUNTIF(DP$5:DP$57,"psych*")</f>
        <v>6</v>
      </c>
      <c r="DQ70" s="28"/>
      <c r="DR70" s="28"/>
      <c r="DS70" s="28">
        <f>COUNTIF(DS$5:DS$57,"psych*")</f>
        <v>6</v>
      </c>
      <c r="DT70" s="28"/>
      <c r="DU70" s="28">
        <f>COUNTIF(DU$5:DU$57,"psych*")</f>
        <v>8</v>
      </c>
      <c r="DV70" s="28"/>
      <c r="DW70" s="28"/>
      <c r="DX70" s="28">
        <f>COUNTIF(DX$5:DX$57,"psych*")</f>
        <v>6</v>
      </c>
      <c r="DY70" s="28"/>
      <c r="DZ70" s="28">
        <f>COUNTIF(DZ$5:DZ$57,"psych*")</f>
        <v>7</v>
      </c>
      <c r="EA70" s="28"/>
      <c r="EB70" s="28"/>
      <c r="EC70" s="28">
        <f>COUNTIF(EC$5:EC$57,"psych*")</f>
        <v>7</v>
      </c>
      <c r="ED70" s="28"/>
      <c r="EE70" s="28"/>
      <c r="EF70" s="28">
        <f>COUNTIF(EF$5:EF$57,"psych*")</f>
        <v>5</v>
      </c>
      <c r="EG70" s="28"/>
      <c r="EH70" s="28">
        <f>COUNTIF(EH$5:EH$57,"psych*")</f>
        <v>6</v>
      </c>
      <c r="EI70" s="28"/>
      <c r="EJ70" s="28"/>
      <c r="EK70" s="28">
        <f>COUNTIF(EK$5:EK$57,"psych*")</f>
        <v>4</v>
      </c>
      <c r="EL70" s="28"/>
      <c r="EM70" s="28">
        <f>COUNTIF(EM$5:EM$57,"psych*")</f>
        <v>4</v>
      </c>
      <c r="EN70" s="28"/>
      <c r="EO70" s="28"/>
      <c r="EP70" s="28"/>
      <c r="EQ70" s="28">
        <f>COUNTIF(EQ$5:EQ$57,"psych*")</f>
        <v>4</v>
      </c>
      <c r="ER70" s="28"/>
      <c r="ES70" s="28"/>
      <c r="ET70" s="28">
        <f>COUNTIF(ET$5:ET$57,"psych*")</f>
        <v>3</v>
      </c>
      <c r="EU70" s="28"/>
      <c r="EV70" s="28"/>
      <c r="EW70" s="28">
        <f>COUNTIF(EW$5:EW$57,"psych*")</f>
        <v>5</v>
      </c>
      <c r="EX70" s="28"/>
      <c r="EY70" s="28"/>
      <c r="EZ70" s="28">
        <f>COUNTIF(EZ$5:EZ$57,"psych*")</f>
        <v>3</v>
      </c>
      <c r="FA70" s="28"/>
      <c r="FB70" s="28"/>
      <c r="FC70" s="28">
        <f>COUNTIF(FC$5:FC$57,"psych*")</f>
        <v>5</v>
      </c>
      <c r="FD70" s="28"/>
      <c r="FE70" s="28"/>
      <c r="FF70" s="28"/>
      <c r="FG70" s="28">
        <f>COUNTIF(FG$5:FG$57,"psych*")</f>
        <v>6</v>
      </c>
      <c r="FH70" s="28"/>
      <c r="FI70" s="28"/>
      <c r="FJ70" s="28">
        <f>COUNTIF(FJ$5:FJ$57,"psych*")</f>
        <v>8</v>
      </c>
      <c r="FK70" s="28"/>
      <c r="FL70" s="28">
        <f>COUNTIF(FL$5:FL$57,"psych*")</f>
        <v>9</v>
      </c>
      <c r="FM70" s="28"/>
      <c r="FN70" s="28"/>
      <c r="FO70" s="28">
        <f>COUNTIF(FO$5:FO$57,"psych*")</f>
        <v>8</v>
      </c>
      <c r="FP70" s="28"/>
      <c r="FQ70" s="28">
        <f>COUNTIF(FQ$5:FQ$57,"psych*")</f>
        <v>6</v>
      </c>
      <c r="FR70" s="28"/>
      <c r="FS70" s="28"/>
      <c r="FT70" s="28">
        <f>COUNTIF(FT$5:FT$57,"psych*")</f>
        <v>6</v>
      </c>
      <c r="FU70" s="28"/>
      <c r="FV70" s="28"/>
      <c r="FW70" s="28">
        <f>COUNTIF(FW$5:FW$57,"psych*")</f>
        <v>5</v>
      </c>
      <c r="FX70" s="28"/>
      <c r="FY70" s="28"/>
      <c r="FZ70" s="28"/>
      <c r="GA70" s="28"/>
      <c r="GB70" s="28"/>
      <c r="GC70" s="28"/>
      <c r="GD70" s="28"/>
      <c r="GE70" s="29"/>
      <c r="GF70" s="28">
        <f>COUNTIF(GF$5:GF$57,"psych*")</f>
        <v>4</v>
      </c>
      <c r="GG70" s="28"/>
      <c r="GH70" s="28"/>
      <c r="GI70" s="28">
        <f>COUNTIF(GI$5:GI$57,"psych*")</f>
        <v>2</v>
      </c>
      <c r="GJ70" s="28"/>
      <c r="GK70" s="28"/>
      <c r="GL70" s="28">
        <f>COUNTIF(GL$5:GL$57,"psych*")</f>
        <v>3</v>
      </c>
      <c r="GM70" s="28"/>
      <c r="GN70" s="28"/>
      <c r="GO70" s="28"/>
      <c r="GP70" s="28">
        <f>COUNTIF(GP$5:GP$57,"psych*")</f>
        <v>4</v>
      </c>
      <c r="GQ70" s="28"/>
      <c r="GR70" s="28"/>
      <c r="GS70" s="28">
        <f>COUNTIF(GS$5:GS$57,"psych*")</f>
        <v>4</v>
      </c>
      <c r="GT70" s="28"/>
      <c r="GU70" s="28"/>
      <c r="GV70" s="28">
        <f>COUNTIF(GV$5:GV$57,"psych*")</f>
        <v>3</v>
      </c>
      <c r="GW70" s="28"/>
      <c r="GX70" s="28"/>
      <c r="GY70" s="28">
        <f>COUNTIF(GY$5:GY$57,"psych*")</f>
        <v>2</v>
      </c>
      <c r="GZ70" s="28"/>
      <c r="HA70" s="28"/>
      <c r="HB70" s="28">
        <f>COUNTIF(HB$5:HB$57,"psych*")</f>
        <v>2</v>
      </c>
      <c r="HC70" s="28"/>
      <c r="HD70" s="28"/>
      <c r="HE70" s="28">
        <f>COUNTIF(HE$5:HE$57,"psych*")</f>
        <v>1</v>
      </c>
      <c r="HF70" s="28"/>
      <c r="HG70" s="28"/>
      <c r="HH70" s="28">
        <f>COUNTIF(HH$5:HH$57,"psych*")</f>
        <v>1</v>
      </c>
      <c r="HI70" s="28"/>
      <c r="HJ70" s="28"/>
      <c r="HK70" s="28">
        <f>COUNTIF(HK$5:HK$57,"psych*")</f>
        <v>1</v>
      </c>
      <c r="HL70" s="28"/>
      <c r="HM70" s="28"/>
      <c r="HN70" s="28">
        <f>COUNTIF(HN$5:HN$52,"psych*")</f>
        <v>0</v>
      </c>
      <c r="HO70" s="28"/>
      <c r="HP70" s="28"/>
    </row>
    <row r="71" spans="18:224" hidden="1">
      <c r="R71" s="13" t="s">
        <v>11</v>
      </c>
      <c r="U71" s="28">
        <f>COUNTIF(U$5:U$57,"rodz *")</f>
        <v>0</v>
      </c>
      <c r="V71" s="28"/>
      <c r="W71" s="28"/>
      <c r="X71" s="28">
        <f>COUNTIF(X$5:X$57,"rodz *")</f>
        <v>0</v>
      </c>
      <c r="Y71" s="28"/>
      <c r="Z71" s="28">
        <f>COUNTIF(Z$5:Z$57,"rodz *")</f>
        <v>0</v>
      </c>
      <c r="AA71" s="28"/>
      <c r="AB71" s="28"/>
      <c r="AC71" s="28">
        <f>COUNTIF(AC$5:AC$57,"rodz *")</f>
        <v>0</v>
      </c>
      <c r="AD71" s="28"/>
      <c r="AE71" s="28"/>
      <c r="AF71" s="28">
        <f>COUNTIF(AF$5:AF$57,"rodz *")</f>
        <v>0</v>
      </c>
      <c r="AG71" s="28"/>
      <c r="AH71" s="28">
        <f>COUNTIF(AH$5:AH$57,"rodz *")</f>
        <v>0</v>
      </c>
      <c r="AI71" s="28"/>
      <c r="AJ71" s="28"/>
      <c r="AK71" s="28">
        <f>COUNTIF(AK$5:AK$57,"rodz *")</f>
        <v>0</v>
      </c>
      <c r="AL71" s="28"/>
      <c r="AM71" s="28">
        <f>COUNTIF(AM$5:AM$57,"rodz *")</f>
        <v>0</v>
      </c>
      <c r="AN71" s="28"/>
      <c r="AO71" s="28"/>
      <c r="AP71" s="28">
        <f>COUNTIF(AP$5:AP$57,"rodz *")</f>
        <v>0</v>
      </c>
      <c r="AQ71" s="28"/>
      <c r="AR71" s="28"/>
      <c r="AS71" s="28">
        <f>COUNTIF(AS$5:AS$57,"rodz *")</f>
        <v>0</v>
      </c>
      <c r="AT71" s="28"/>
      <c r="AU71" s="28">
        <f>COUNTIF(AU$5:AU$57,"rodz *")</f>
        <v>0</v>
      </c>
      <c r="AV71" s="28"/>
      <c r="AW71" s="28"/>
      <c r="AX71" s="28">
        <f>COUNTIF(AX$5:AX$57,"rodz *")</f>
        <v>0</v>
      </c>
      <c r="AY71" s="28"/>
      <c r="AZ71" s="28">
        <f>COUNTIF(AZ$5:AZ$57,"rodz *")</f>
        <v>0</v>
      </c>
      <c r="BA71" s="28"/>
      <c r="BB71" s="28"/>
      <c r="BC71" s="28">
        <f>COUNTIF(BC$5:BC$57,"rodz *")</f>
        <v>0</v>
      </c>
      <c r="BD71" s="28"/>
      <c r="BE71" s="28"/>
      <c r="BF71" s="28">
        <f>COUNTIF(BF$5:BF$57,"rodz *")</f>
        <v>0</v>
      </c>
      <c r="BG71" s="28"/>
      <c r="BH71" s="28">
        <f>COUNTIF(BH$5:BH$57,"rodz *")</f>
        <v>0</v>
      </c>
      <c r="BI71" s="28"/>
      <c r="BJ71" s="28"/>
      <c r="BK71" s="28">
        <f>COUNTIF(BK$5:BK$57,"rodz *")</f>
        <v>0</v>
      </c>
      <c r="BL71" s="28"/>
      <c r="BM71" s="28">
        <f>COUNTIF(BM$5:BM$57,"rodz *")</f>
        <v>0</v>
      </c>
      <c r="BN71" s="28"/>
      <c r="BO71" s="28"/>
      <c r="BP71" s="28">
        <f>COUNTIF(BP$5:BP$57,"rodz *")</f>
        <v>0</v>
      </c>
      <c r="BQ71" s="28"/>
      <c r="BR71" s="28"/>
      <c r="BS71" s="28">
        <f>COUNTIF(BS$5:BS$57,"rodz *")</f>
        <v>0</v>
      </c>
      <c r="BT71" s="28"/>
      <c r="BU71" s="28">
        <f>COUNTIF(BU$5:BU$57,"rodz *")</f>
        <v>0</v>
      </c>
      <c r="BV71" s="28"/>
      <c r="BW71" s="28"/>
      <c r="BX71" s="28">
        <f>COUNTIF(BX$5:BX$57,"rodz *")</f>
        <v>0</v>
      </c>
      <c r="BY71" s="28"/>
      <c r="BZ71" s="28">
        <f>COUNTIF(BZ$5:BZ$57,"rodz *")</f>
        <v>0</v>
      </c>
      <c r="CA71" s="28"/>
      <c r="CB71" s="28"/>
      <c r="CC71" s="28">
        <f>COUNTIF(CC$5:CC$57,"rodz *")</f>
        <v>0</v>
      </c>
      <c r="CD71" s="28"/>
      <c r="CE71" s="28"/>
      <c r="CF71" s="28">
        <f>COUNTIF(CF$5:CF$57,"rodz *")</f>
        <v>0</v>
      </c>
      <c r="CG71" s="28"/>
      <c r="CH71" s="28">
        <f>COUNTIF(CH$5:CH$57,"rodz *")</f>
        <v>0</v>
      </c>
      <c r="CI71" s="28"/>
      <c r="CJ71" s="28"/>
      <c r="CK71" s="28">
        <f>COUNTIF(CK$5:CK$57,"rodz *")</f>
        <v>0</v>
      </c>
      <c r="CL71" s="28"/>
      <c r="CM71" s="28">
        <f>COUNTIF(CM$5:CM$57,"rodz *")</f>
        <v>0</v>
      </c>
      <c r="CN71" s="28"/>
      <c r="CO71" s="28"/>
      <c r="CP71" s="28">
        <f>COUNTIF(CP$5:CP$57,"rodz *")</f>
        <v>0</v>
      </c>
      <c r="CQ71" s="28"/>
      <c r="CR71" s="28"/>
      <c r="CS71" s="29">
        <f>COUNTIF(CS$5:CS$57,"rodz *")</f>
        <v>0</v>
      </c>
      <c r="CT71" s="29"/>
      <c r="CU71" s="28">
        <f>COUNTIF(CU$5:CU$57,"rodz *")</f>
        <v>0</v>
      </c>
      <c r="CV71" s="28"/>
      <c r="CW71" s="28"/>
      <c r="CX71" s="28">
        <f>COUNTIF(CX$5:CX$57,"rodz *")</f>
        <v>0</v>
      </c>
      <c r="CY71" s="28"/>
      <c r="CZ71" s="28">
        <f>COUNTIF(CZ$5:CZ$57,"rodz *")</f>
        <v>0</v>
      </c>
      <c r="DA71" s="28"/>
      <c r="DB71" s="28"/>
      <c r="DC71" s="28">
        <f>COUNTIF(DC$5:DC$57,"rodz *")</f>
        <v>0</v>
      </c>
      <c r="DD71" s="28"/>
      <c r="DE71" s="28"/>
      <c r="DF71" s="28">
        <f>COUNTIF(DF$5:DF$57,"rodz *")</f>
        <v>0</v>
      </c>
      <c r="DG71" s="28"/>
      <c r="DH71" s="28">
        <f>COUNTIF(DH$5:DH$57,"rodz *")</f>
        <v>0</v>
      </c>
      <c r="DI71" s="28"/>
      <c r="DJ71" s="28"/>
      <c r="DK71" s="28">
        <f>COUNTIF(DK$5:DK$56,"rodz *")</f>
        <v>0</v>
      </c>
      <c r="DL71" s="28"/>
      <c r="DM71" s="28">
        <f>COUNTIF(DM$5:DM$57,"rodz *")</f>
        <v>0</v>
      </c>
      <c r="DN71" s="28"/>
      <c r="DO71" s="28"/>
      <c r="DP71" s="28">
        <f>COUNTIF(DP$5:DP$57,"rodz *")</f>
        <v>0</v>
      </c>
      <c r="DQ71" s="28"/>
      <c r="DR71" s="28"/>
      <c r="DS71" s="28">
        <f>COUNTIF(DS$5:DS$57,"rodz *")</f>
        <v>0</v>
      </c>
      <c r="DT71" s="28"/>
      <c r="DU71" s="28">
        <f>COUNTIF(DU$5:DU$57,"rodz *")</f>
        <v>0</v>
      </c>
      <c r="DV71" s="28"/>
      <c r="DW71" s="28"/>
      <c r="DX71" s="28">
        <f>COUNTIF(DX$5:DX$57,"rodz *")</f>
        <v>0</v>
      </c>
      <c r="DY71" s="28"/>
      <c r="DZ71" s="28">
        <f>COUNTIF(DZ$5:DZ$57,"rodz *")</f>
        <v>0</v>
      </c>
      <c r="EA71" s="28"/>
      <c r="EB71" s="28"/>
      <c r="EC71" s="28">
        <f>COUNTIF(EC$5:EC$57,"rodz *")</f>
        <v>0</v>
      </c>
      <c r="ED71" s="28"/>
      <c r="EE71" s="28"/>
      <c r="EF71" s="28">
        <f>COUNTIF(EF$5:EF$57,"rodz *")</f>
        <v>0</v>
      </c>
      <c r="EG71" s="28"/>
      <c r="EH71" s="28">
        <f>COUNTIF(EH$5:EH$57,"rodz *")</f>
        <v>0</v>
      </c>
      <c r="EI71" s="28"/>
      <c r="EJ71" s="28"/>
      <c r="EK71" s="28">
        <f>COUNTIF(EK$5:EK$57,"rodz *")</f>
        <v>0</v>
      </c>
      <c r="EL71" s="28"/>
      <c r="EM71" s="28">
        <f>COUNTIF(EM$5:EM$57,"rodz *")</f>
        <v>0</v>
      </c>
      <c r="EN71" s="28"/>
      <c r="EO71" s="28"/>
      <c r="EP71" s="28"/>
      <c r="EQ71" s="28">
        <f>COUNTIF(EQ$5:EQ$57,"rodz *")</f>
        <v>0</v>
      </c>
      <c r="ER71" s="28"/>
      <c r="ES71" s="28"/>
      <c r="ET71" s="28">
        <f>COUNTIF(ET$5:ET$57,"rodz *")</f>
        <v>0</v>
      </c>
      <c r="EU71" s="28"/>
      <c r="EV71" s="28"/>
      <c r="EW71" s="28">
        <f>COUNTIF(EW$5:EW$57,"rodz *")</f>
        <v>0</v>
      </c>
      <c r="EX71" s="28"/>
      <c r="EY71" s="28"/>
      <c r="EZ71" s="28">
        <f>COUNTIF(EZ$5:EZ$57,"rodz *")</f>
        <v>0</v>
      </c>
      <c r="FA71" s="28"/>
      <c r="FB71" s="28"/>
      <c r="FC71" s="28">
        <f>COUNTIF(FC$5:FC$57,"rodz *")</f>
        <v>0</v>
      </c>
      <c r="FD71" s="28"/>
      <c r="FE71" s="28"/>
      <c r="FF71" s="28"/>
      <c r="FG71" s="28">
        <f>COUNTIF(FG$5:FG$57,"rodz *")</f>
        <v>0</v>
      </c>
      <c r="FH71" s="28"/>
      <c r="FI71" s="28"/>
      <c r="FJ71" s="28">
        <f>COUNTIF(FJ$5:FJ$57,"rodz *")</f>
        <v>0</v>
      </c>
      <c r="FK71" s="28"/>
      <c r="FL71" s="28">
        <f>COUNTIF(FL$5:FL$57,"rodz *")</f>
        <v>0</v>
      </c>
      <c r="FM71" s="28"/>
      <c r="FN71" s="28"/>
      <c r="FO71" s="28">
        <f>COUNTIF(FO$5:FO$57,"rodz *")</f>
        <v>0</v>
      </c>
      <c r="FP71" s="28"/>
      <c r="FQ71" s="28">
        <f>COUNTIF(FQ$5:FQ$57,"rodz *")</f>
        <v>0</v>
      </c>
      <c r="FR71" s="28"/>
      <c r="FS71" s="28"/>
      <c r="FT71" s="28">
        <f>COUNTIF(FT$5:FT$57,"rodz *")</f>
        <v>0</v>
      </c>
      <c r="FU71" s="28"/>
      <c r="FV71" s="28"/>
      <c r="FW71" s="28">
        <f>COUNTIF(FW$5:FW$57,"rodz *")</f>
        <v>0</v>
      </c>
      <c r="FX71" s="28"/>
      <c r="FY71" s="28"/>
      <c r="FZ71" s="28"/>
      <c r="GA71" s="28"/>
      <c r="GB71" s="28"/>
      <c r="GC71" s="28"/>
      <c r="GD71" s="28"/>
      <c r="GE71" s="29"/>
      <c r="GF71" s="28">
        <f>COUNTIF(GF$5:GF$57,"rodz *")</f>
        <v>0</v>
      </c>
      <c r="GG71" s="28"/>
      <c r="GH71" s="28"/>
      <c r="GI71" s="28">
        <f>COUNTIF(GI$5:GI$57,"rodz *")</f>
        <v>0</v>
      </c>
      <c r="GJ71" s="28"/>
      <c r="GK71" s="28"/>
      <c r="GL71" s="28">
        <f>COUNTIF(GL$5:GL$57,"rodz *")</f>
        <v>0</v>
      </c>
      <c r="GM71" s="28"/>
      <c r="GN71" s="28"/>
      <c r="GO71" s="28"/>
      <c r="GP71" s="28">
        <f>COUNTIF(GP$5:GP$57,"rodz *")</f>
        <v>0</v>
      </c>
      <c r="GQ71" s="28"/>
      <c r="GR71" s="28"/>
      <c r="GS71" s="28">
        <f>COUNTIF(GS$5:GS$57,"rodz *")</f>
        <v>0</v>
      </c>
      <c r="GT71" s="28"/>
      <c r="GU71" s="28"/>
      <c r="GV71" s="28">
        <f>COUNTIF(GV$5:GV$57,"rodz *")</f>
        <v>0</v>
      </c>
      <c r="GW71" s="28"/>
      <c r="GX71" s="28"/>
      <c r="GY71" s="28">
        <f>COUNTIF(GY$5:GY$57,"rodz *")</f>
        <v>0</v>
      </c>
      <c r="GZ71" s="28"/>
      <c r="HA71" s="28"/>
      <c r="HB71" s="28">
        <f>COUNTIF(HB$5:HB$57,"rodz *")</f>
        <v>0</v>
      </c>
      <c r="HC71" s="28"/>
      <c r="HD71" s="28"/>
      <c r="HE71" s="28">
        <f>COUNTIF(HE$5:HE$57,"rodz *")</f>
        <v>0</v>
      </c>
      <c r="HF71" s="28"/>
      <c r="HG71" s="28"/>
      <c r="HH71" s="28">
        <f>COUNTIF(HH$5:HH$57,"rodz *")</f>
        <v>0</v>
      </c>
      <c r="HI71" s="28"/>
      <c r="HJ71" s="28"/>
      <c r="HK71" s="28">
        <f>COUNTIF(HK$5:HK$57,"rodz *")</f>
        <v>0</v>
      </c>
      <c r="HL71" s="28"/>
      <c r="HM71" s="28"/>
      <c r="HN71" s="28">
        <f>COUNTIF(HN$5:HN$52,"rodz *")</f>
        <v>0</v>
      </c>
      <c r="HO71" s="28"/>
      <c r="HP71" s="28"/>
    </row>
    <row r="72" spans="18:224" hidden="1">
      <c r="R72" s="12" t="s">
        <v>12</v>
      </c>
      <c r="U72" s="28">
        <f>COUNTIF(U$5:U$57,"rat SOR *")</f>
        <v>0</v>
      </c>
      <c r="V72" s="28"/>
      <c r="W72" s="28"/>
      <c r="X72" s="28">
        <f>COUNTIF(X$5:X$57,"rat SOR *")</f>
        <v>0</v>
      </c>
      <c r="Y72" s="28"/>
      <c r="Z72" s="28">
        <f>COUNTIF(Z$5:Z$57,"rat SOR *")</f>
        <v>0</v>
      </c>
      <c r="AA72" s="28"/>
      <c r="AB72" s="28"/>
      <c r="AC72" s="28">
        <f>COUNTIF(AC$5:AC$57,"rat SOR *")</f>
        <v>0</v>
      </c>
      <c r="AD72" s="28"/>
      <c r="AE72" s="28"/>
      <c r="AF72" s="28">
        <f>COUNTIF(AF$5:AF$57,"rat SOR *")</f>
        <v>0</v>
      </c>
      <c r="AG72" s="28"/>
      <c r="AH72" s="28">
        <f>COUNTIF(AH$5:AH$57,"rat SOR *")</f>
        <v>0</v>
      </c>
      <c r="AI72" s="28"/>
      <c r="AJ72" s="28"/>
      <c r="AK72" s="28">
        <f>COUNTIF(AK$5:AK$57,"rat SOR *")</f>
        <v>0</v>
      </c>
      <c r="AL72" s="28"/>
      <c r="AM72" s="28">
        <f>COUNTIF(AM$5:AM$57,"rat SOR *")</f>
        <v>0</v>
      </c>
      <c r="AN72" s="28"/>
      <c r="AO72" s="28"/>
      <c r="AP72" s="28">
        <f>COUNTIF(AP$5:AP$57,"rat SOR *")</f>
        <v>0</v>
      </c>
      <c r="AQ72" s="28"/>
      <c r="AR72" s="28"/>
      <c r="AS72" s="28">
        <f>COUNTIF(AS$5:AS$57,"rat SOR *")</f>
        <v>0</v>
      </c>
      <c r="AT72" s="28"/>
      <c r="AU72" s="28">
        <f>COUNTIF(AU$5:AU$57,"rat SOR *")</f>
        <v>0</v>
      </c>
      <c r="AV72" s="28"/>
      <c r="AW72" s="28"/>
      <c r="AX72" s="28">
        <f>COUNTIF(AX$5:AX$57,"rat SOR *")</f>
        <v>0</v>
      </c>
      <c r="AY72" s="28"/>
      <c r="AZ72" s="28">
        <f>COUNTIF(AZ$5:AZ$57,"rat SOR *")</f>
        <v>0</v>
      </c>
      <c r="BA72" s="28"/>
      <c r="BB72" s="28"/>
      <c r="BC72" s="28">
        <f>COUNTIF(BC$5:BC$57,"rat SOR *")</f>
        <v>0</v>
      </c>
      <c r="BD72" s="28"/>
      <c r="BE72" s="28"/>
      <c r="BF72" s="28">
        <f>COUNTIF(BF$5:BF$57,"rat SOR *")</f>
        <v>0</v>
      </c>
      <c r="BG72" s="28"/>
      <c r="BH72" s="28">
        <f>COUNTIF(BH$5:BH$57,"rat SOR *")</f>
        <v>0</v>
      </c>
      <c r="BI72" s="28"/>
      <c r="BJ72" s="28"/>
      <c r="BK72" s="28">
        <f>COUNTIF(BK$5:BK$57,"rat SOR *")</f>
        <v>0</v>
      </c>
      <c r="BL72" s="28"/>
      <c r="BM72" s="28">
        <f>COUNTIF(BM$5:BM$57,"rat SOR *")</f>
        <v>0</v>
      </c>
      <c r="BN72" s="28"/>
      <c r="BO72" s="28"/>
      <c r="BP72" s="28">
        <f>COUNTIF(BP$5:BP$57,"rat SOR *")</f>
        <v>0</v>
      </c>
      <c r="BQ72" s="28"/>
      <c r="BR72" s="28"/>
      <c r="BS72" s="28">
        <f>COUNTIF(BS$5:BS$57,"rat SOR *")</f>
        <v>0</v>
      </c>
      <c r="BT72" s="28"/>
      <c r="BU72" s="28">
        <f>COUNTIF(BU$5:BU$57,"rat SOR *")</f>
        <v>0</v>
      </c>
      <c r="BV72" s="28"/>
      <c r="BW72" s="28"/>
      <c r="BX72" s="28">
        <f>COUNTIF(BX$5:BX$57,"rat SOR *")</f>
        <v>0</v>
      </c>
      <c r="BY72" s="28"/>
      <c r="BZ72" s="28">
        <f>COUNTIF(BZ$5:BZ$57,"rat SOR *")</f>
        <v>0</v>
      </c>
      <c r="CA72" s="28"/>
      <c r="CB72" s="28"/>
      <c r="CC72" s="28">
        <f>COUNTIF(CC$5:CC$57,"rat SOR *")</f>
        <v>0</v>
      </c>
      <c r="CD72" s="28"/>
      <c r="CE72" s="28"/>
      <c r="CF72" s="28">
        <f>COUNTIF(CF$5:CF$57,"rat SOR *")</f>
        <v>0</v>
      </c>
      <c r="CG72" s="28"/>
      <c r="CH72" s="28">
        <f>COUNTIF(CH$5:CH$57,"rat SOR *")</f>
        <v>0</v>
      </c>
      <c r="CI72" s="28"/>
      <c r="CJ72" s="28"/>
      <c r="CK72" s="28">
        <f>COUNTIF(CK$5:CK$57,"rat SOR *")</f>
        <v>0</v>
      </c>
      <c r="CL72" s="28"/>
      <c r="CM72" s="28">
        <f>COUNTIF(CM$5:CM$57,"rat SOR *")</f>
        <v>0</v>
      </c>
      <c r="CN72" s="28"/>
      <c r="CO72" s="28"/>
      <c r="CP72" s="28">
        <f>COUNTIF(CP$5:CP$57,"rat SOR *")</f>
        <v>0</v>
      </c>
      <c r="CQ72" s="28"/>
      <c r="CR72" s="28"/>
      <c r="CS72" s="29">
        <f>COUNTIF(CS$5:CS$57,"rat SOR *")</f>
        <v>0</v>
      </c>
      <c r="CT72" s="29"/>
      <c r="CU72" s="28">
        <f>COUNTIF(CU$5:CU$57,"rat SOR *")</f>
        <v>0</v>
      </c>
      <c r="CV72" s="28"/>
      <c r="CW72" s="28"/>
      <c r="CX72" s="28">
        <f>COUNTIF(CX$5:CX$57,"rat SOR *")</f>
        <v>0</v>
      </c>
      <c r="CY72" s="28"/>
      <c r="CZ72" s="28">
        <f>COUNTIF(CZ$5:CZ$57,"rat SOR *")</f>
        <v>0</v>
      </c>
      <c r="DA72" s="28"/>
      <c r="DB72" s="28"/>
      <c r="DC72" s="28">
        <f>COUNTIF(DC$5:DC$57,"rat SOR *")</f>
        <v>0</v>
      </c>
      <c r="DD72" s="28"/>
      <c r="DE72" s="28"/>
      <c r="DF72" s="28">
        <f>COUNTIF(DF$5:DF$57,"rat SOR *")</f>
        <v>0</v>
      </c>
      <c r="DG72" s="28"/>
      <c r="DH72" s="28">
        <f>COUNTIF(DH$5:DH$57,"rat SOR *")</f>
        <v>0</v>
      </c>
      <c r="DI72" s="28"/>
      <c r="DJ72" s="28"/>
      <c r="DK72" s="28">
        <f>COUNTIF(DK$5:DK$56,"rat SOR *")</f>
        <v>0</v>
      </c>
      <c r="DL72" s="28"/>
      <c r="DM72" s="28">
        <f>COUNTIF(DM$5:DM$57,"rat SOR *")</f>
        <v>0</v>
      </c>
      <c r="DN72" s="28"/>
      <c r="DO72" s="28"/>
      <c r="DP72" s="28">
        <f>COUNTIF(DP$5:DP$57,"rat SOR *")</f>
        <v>0</v>
      </c>
      <c r="DQ72" s="28"/>
      <c r="DR72" s="28"/>
      <c r="DS72" s="28">
        <f>COUNTIF(DS$5:DS$57,"rat SOR *")</f>
        <v>0</v>
      </c>
      <c r="DT72" s="28"/>
      <c r="DU72" s="28">
        <f>COUNTIF(DU$5:DU$57,"rat SOR *")</f>
        <v>0</v>
      </c>
      <c r="DV72" s="28"/>
      <c r="DW72" s="28"/>
      <c r="DX72" s="28">
        <f>COUNTIF(DX$5:DX$57,"rat SOR *")</f>
        <v>0</v>
      </c>
      <c r="DY72" s="28"/>
      <c r="DZ72" s="28">
        <f>COUNTIF(DZ$5:DZ$57,"rat SOR *")</f>
        <v>0</v>
      </c>
      <c r="EA72" s="28"/>
      <c r="EB72" s="28"/>
      <c r="EC72" s="28">
        <f>COUNTIF(EC$5:EC$57,"rat SOR *")</f>
        <v>0</v>
      </c>
      <c r="ED72" s="28"/>
      <c r="EE72" s="28"/>
      <c r="EF72" s="28">
        <f>COUNTIF(EF$5:EF$57,"rat SOR *")</f>
        <v>0</v>
      </c>
      <c r="EG72" s="28"/>
      <c r="EH72" s="28">
        <f>COUNTIF(EH$5:EH$57,"rat SOR *")</f>
        <v>0</v>
      </c>
      <c r="EI72" s="28"/>
      <c r="EJ72" s="28"/>
      <c r="EK72" s="28">
        <f>COUNTIF(EK$5:EK$57,"rat SOR *")</f>
        <v>0</v>
      </c>
      <c r="EL72" s="28"/>
      <c r="EM72" s="28">
        <f>COUNTIF(EM$5:EM$57,"rat SOR *")</f>
        <v>0</v>
      </c>
      <c r="EN72" s="28"/>
      <c r="EO72" s="28"/>
      <c r="EP72" s="28"/>
      <c r="EQ72" s="28">
        <f>COUNTIF(EQ$5:EQ$57,"rat SOR *")</f>
        <v>0</v>
      </c>
      <c r="ER72" s="28"/>
      <c r="ES72" s="28"/>
      <c r="ET72" s="28">
        <f>COUNTIF(ET$5:ET$57,"rat SOR *")</f>
        <v>0</v>
      </c>
      <c r="EU72" s="28"/>
      <c r="EV72" s="28"/>
      <c r="EW72" s="28">
        <f>COUNTIF(EW$5:EW$57,"rat SOR *")</f>
        <v>0</v>
      </c>
      <c r="EX72" s="28"/>
      <c r="EY72" s="28"/>
      <c r="EZ72" s="28">
        <f>COUNTIF(EZ$5:EZ$57,"rat SOR *")</f>
        <v>0</v>
      </c>
      <c r="FA72" s="28"/>
      <c r="FB72" s="28"/>
      <c r="FC72" s="28">
        <f>COUNTIF(FC$5:FC$57,"rat SOR *")</f>
        <v>0</v>
      </c>
      <c r="FD72" s="28"/>
      <c r="FE72" s="28"/>
      <c r="FF72" s="28"/>
      <c r="FG72" s="28">
        <f>COUNTIF(FG$5:FG$57,"rat SOR *")</f>
        <v>0</v>
      </c>
      <c r="FH72" s="28"/>
      <c r="FI72" s="28"/>
      <c r="FJ72" s="28">
        <f>COUNTIF(FJ$5:FJ$57,"rat SOR *")</f>
        <v>0</v>
      </c>
      <c r="FK72" s="28"/>
      <c r="FL72" s="28">
        <f>COUNTIF(FL$5:FL$57,"rat SOR *")</f>
        <v>0</v>
      </c>
      <c r="FM72" s="28"/>
      <c r="FN72" s="28"/>
      <c r="FO72" s="28">
        <f>COUNTIF(FO$5:FO$57,"rat SOR *")</f>
        <v>0</v>
      </c>
      <c r="FP72" s="28"/>
      <c r="FQ72" s="28">
        <f>COUNTIF(FQ$5:FQ$57,"rat SOR *")</f>
        <v>0</v>
      </c>
      <c r="FR72" s="28"/>
      <c r="FS72" s="28"/>
      <c r="FT72" s="28">
        <f>COUNTIF(FT$5:FT$57,"rat SOR *")</f>
        <v>0</v>
      </c>
      <c r="FU72" s="28"/>
      <c r="FV72" s="28"/>
      <c r="FW72" s="28">
        <f>COUNTIF(FW$5:FW$57,"rat SOR *")</f>
        <v>0</v>
      </c>
      <c r="FX72" s="28"/>
      <c r="FY72" s="28"/>
      <c r="FZ72" s="28"/>
      <c r="GA72" s="28"/>
      <c r="GB72" s="28"/>
      <c r="GC72" s="28"/>
      <c r="GD72" s="28"/>
      <c r="GE72" s="29"/>
      <c r="GF72" s="28">
        <f>COUNTIF(GF$5:GF$57,"rat SOR *")</f>
        <v>0</v>
      </c>
      <c r="GG72" s="28"/>
      <c r="GH72" s="28"/>
      <c r="GI72" s="28">
        <f>COUNTIF(GI$5:GI$57,"rat SOR *")</f>
        <v>0</v>
      </c>
      <c r="GJ72" s="28"/>
      <c r="GK72" s="28"/>
      <c r="GL72" s="28">
        <f>COUNTIF(GL$5:GL$57,"rat SOR *")</f>
        <v>0</v>
      </c>
      <c r="GM72" s="28"/>
      <c r="GN72" s="28"/>
      <c r="GO72" s="28"/>
      <c r="GP72" s="28">
        <f>COUNTIF(GP$5:GP$57,"rat SOR *")</f>
        <v>0</v>
      </c>
      <c r="GQ72" s="28"/>
      <c r="GR72" s="28"/>
      <c r="GS72" s="28">
        <f>COUNTIF(GS$5:GS$57,"rat SOR *")</f>
        <v>0</v>
      </c>
      <c r="GT72" s="28"/>
      <c r="GU72" s="28"/>
      <c r="GV72" s="28">
        <f>COUNTIF(GV$5:GV$57,"rat SOR *")</f>
        <v>0</v>
      </c>
      <c r="GW72" s="28"/>
      <c r="GX72" s="28"/>
      <c r="GY72" s="28">
        <f>COUNTIF(GY$5:GY$57,"rat SOR *")</f>
        <v>0</v>
      </c>
      <c r="GZ72" s="28"/>
      <c r="HA72" s="28"/>
      <c r="HB72" s="28">
        <f>COUNTIF(HB$5:HB$57,"rat SOR *")</f>
        <v>0</v>
      </c>
      <c r="HC72" s="28"/>
      <c r="HD72" s="28"/>
      <c r="HE72" s="28">
        <f>COUNTIF(HE$5:HE$57,"rat SOR *")</f>
        <v>0</v>
      </c>
      <c r="HF72" s="28"/>
      <c r="HG72" s="28"/>
      <c r="HH72" s="28">
        <f>COUNTIF(HH$5:HH$57,"rat SOR *")</f>
        <v>0</v>
      </c>
      <c r="HI72" s="28"/>
      <c r="HJ72" s="28"/>
      <c r="HK72" s="28">
        <f>COUNTIF(HK$5:HK$57,"rat SOR *")</f>
        <v>0</v>
      </c>
      <c r="HL72" s="28"/>
      <c r="HM72" s="28"/>
      <c r="HN72" s="28">
        <f>COUNTIF(HN$5:HN$52,"rat SOR *")</f>
        <v>0</v>
      </c>
      <c r="HO72" s="28"/>
      <c r="HP72" s="28"/>
    </row>
    <row r="73" spans="18:224" hidden="1">
      <c r="R73" s="12" t="s">
        <v>13</v>
      </c>
    </row>
  </sheetData>
  <mergeCells count="609">
    <mergeCell ref="FE48:FE57"/>
    <mergeCell ref="CB13:CB20"/>
    <mergeCell ref="DB13:DB20"/>
    <mergeCell ref="GV4:GX4"/>
    <mergeCell ref="GY4:HA4"/>
    <mergeCell ref="HB4:HD4"/>
    <mergeCell ref="EQ4:ES4"/>
    <mergeCell ref="EC4:EE4"/>
    <mergeCell ref="CZ4:DB4"/>
    <mergeCell ref="DC4:DE4"/>
    <mergeCell ref="EH4:EJ4"/>
    <mergeCell ref="EK4:EL4"/>
    <mergeCell ref="CM4:CO4"/>
    <mergeCell ref="CC4:CE4"/>
    <mergeCell ref="DM4:DO4"/>
    <mergeCell ref="DX4:DY4"/>
    <mergeCell ref="DZ4:EB4"/>
    <mergeCell ref="CL39:CL47"/>
    <mergeCell ref="CG13:CG20"/>
    <mergeCell ref="GU5:GU12"/>
    <mergeCell ref="CE48:CE57"/>
    <mergeCell ref="CG39:CG47"/>
    <mergeCell ref="CJ13:CJ20"/>
    <mergeCell ref="CL13:CL20"/>
    <mergeCell ref="HH4:HJ4"/>
    <mergeCell ref="EB29:EB38"/>
    <mergeCell ref="EE29:EE38"/>
    <mergeCell ref="EG39:EG47"/>
    <mergeCell ref="EJ39:EJ47"/>
    <mergeCell ref="EL39:EL47"/>
    <mergeCell ref="EO5:EO12"/>
    <mergeCell ref="ES5:ES12"/>
    <mergeCell ref="EV5:EV12"/>
    <mergeCell ref="EY5:EY12"/>
    <mergeCell ref="FB5:FB12"/>
    <mergeCell ref="EO13:EO20"/>
    <mergeCell ref="ES13:ES20"/>
    <mergeCell ref="EY13:EY20"/>
    <mergeCell ref="FB13:FB20"/>
    <mergeCell ref="GX21:GX28"/>
    <mergeCell ref="FW4:FX4"/>
    <mergeCell ref="GF4:GH4"/>
    <mergeCell ref="GI4:GK4"/>
    <mergeCell ref="GL4:GN4"/>
    <mergeCell ref="GP4:GR4"/>
    <mergeCell ref="GS4:GU4"/>
    <mergeCell ref="EM4:EO4"/>
    <mergeCell ref="EB39:EB47"/>
    <mergeCell ref="BM3:BO3"/>
    <mergeCell ref="BP3:BR3"/>
    <mergeCell ref="BS3:BT3"/>
    <mergeCell ref="BU3:BW3"/>
    <mergeCell ref="BX3:BY3"/>
    <mergeCell ref="DP3:DR3"/>
    <mergeCell ref="DS3:DT3"/>
    <mergeCell ref="DU3:DW3"/>
    <mergeCell ref="DX3:DY3"/>
    <mergeCell ref="CF3:CG3"/>
    <mergeCell ref="CH3:CJ3"/>
    <mergeCell ref="CK3:CL3"/>
    <mergeCell ref="BZ3:CB3"/>
    <mergeCell ref="CC3:CE3"/>
    <mergeCell ref="W5:W12"/>
    <mergeCell ref="W13:W20"/>
    <mergeCell ref="B3:D3"/>
    <mergeCell ref="E3:H3"/>
    <mergeCell ref="AZ4:BB4"/>
    <mergeCell ref="BC4:BE4"/>
    <mergeCell ref="BF4:BG4"/>
    <mergeCell ref="BH4:BJ4"/>
    <mergeCell ref="BK4:BL4"/>
    <mergeCell ref="AZ3:BB3"/>
    <mergeCell ref="BC3:BE3"/>
    <mergeCell ref="BF3:BG3"/>
    <mergeCell ref="BH3:BJ3"/>
    <mergeCell ref="BK3:BL3"/>
    <mergeCell ref="U4:W4"/>
    <mergeCell ref="AM4:AO4"/>
    <mergeCell ref="AP4:AR4"/>
    <mergeCell ref="AS4:AT4"/>
    <mergeCell ref="AU4:AW4"/>
    <mergeCell ref="AX4:AY4"/>
    <mergeCell ref="AJ5:AJ12"/>
    <mergeCell ref="BB13:BB20"/>
    <mergeCell ref="BE13:BE20"/>
    <mergeCell ref="BG13:BG20"/>
    <mergeCell ref="AB39:AB47"/>
    <mergeCell ref="AE39:AE47"/>
    <mergeCell ref="AL5:AL12"/>
    <mergeCell ref="AJ13:AJ20"/>
    <mergeCell ref="AL13:AL20"/>
    <mergeCell ref="AJ21:AJ28"/>
    <mergeCell ref="AL21:AL28"/>
    <mergeCell ref="AJ48:AJ57"/>
    <mergeCell ref="AL48:AL57"/>
    <mergeCell ref="AG29:AG38"/>
    <mergeCell ref="AJ29:AJ38"/>
    <mergeCell ref="AL29:AL38"/>
    <mergeCell ref="AG39:AG47"/>
    <mergeCell ref="AJ39:AJ47"/>
    <mergeCell ref="AL39:AL47"/>
    <mergeCell ref="AE21:AE28"/>
    <mergeCell ref="AG21:AG28"/>
    <mergeCell ref="AB48:AB57"/>
    <mergeCell ref="AG48:AG57"/>
    <mergeCell ref="AO29:AO38"/>
    <mergeCell ref="AR29:AR38"/>
    <mergeCell ref="AT29:AT38"/>
    <mergeCell ref="AW29:AW38"/>
    <mergeCell ref="AY29:AY38"/>
    <mergeCell ref="AT5:AT12"/>
    <mergeCell ref="AW5:AW12"/>
    <mergeCell ref="AY5:AY12"/>
    <mergeCell ref="AO13:AO20"/>
    <mergeCell ref="AR13:AR20"/>
    <mergeCell ref="AT13:AT20"/>
    <mergeCell ref="AW13:AW20"/>
    <mergeCell ref="AY13:AY20"/>
    <mergeCell ref="AO5:AO12"/>
    <mergeCell ref="AR5:AR12"/>
    <mergeCell ref="U2:Y2"/>
    <mergeCell ref="Z3:AB3"/>
    <mergeCell ref="AC3:AE3"/>
    <mergeCell ref="AF3:AG3"/>
    <mergeCell ref="AH3:AJ3"/>
    <mergeCell ref="AK3:AL3"/>
    <mergeCell ref="X3:Y3"/>
    <mergeCell ref="AF4:AG4"/>
    <mergeCell ref="X4:Y4"/>
    <mergeCell ref="Z4:AB4"/>
    <mergeCell ref="AC4:AE4"/>
    <mergeCell ref="U3:W3"/>
    <mergeCell ref="T48:T57"/>
    <mergeCell ref="T5:T12"/>
    <mergeCell ref="T13:T20"/>
    <mergeCell ref="T21:T28"/>
    <mergeCell ref="T29:T38"/>
    <mergeCell ref="T39:T47"/>
    <mergeCell ref="AB5:AB12"/>
    <mergeCell ref="AE5:AE12"/>
    <mergeCell ref="AG5:AG12"/>
    <mergeCell ref="Y5:Y12"/>
    <mergeCell ref="Y13:Y20"/>
    <mergeCell ref="Y21:Y28"/>
    <mergeCell ref="Y29:Y38"/>
    <mergeCell ref="AB13:AB20"/>
    <mergeCell ref="AE13:AE20"/>
    <mergeCell ref="AG13:AG20"/>
    <mergeCell ref="AE48:AE57"/>
    <mergeCell ref="AB29:AB38"/>
    <mergeCell ref="AE29:AE38"/>
    <mergeCell ref="Y39:Y47"/>
    <mergeCell ref="Y48:Y57"/>
    <mergeCell ref="W29:W38"/>
    <mergeCell ref="W39:W47"/>
    <mergeCell ref="W48:W57"/>
    <mergeCell ref="AO39:AO47"/>
    <mergeCell ref="AR39:AR47"/>
    <mergeCell ref="AT39:AT47"/>
    <mergeCell ref="AW39:AW47"/>
    <mergeCell ref="AY39:AY47"/>
    <mergeCell ref="AO48:AO57"/>
    <mergeCell ref="AR48:AR57"/>
    <mergeCell ref="AW48:AW57"/>
    <mergeCell ref="AY48:AY57"/>
    <mergeCell ref="BJ13:BJ20"/>
    <mergeCell ref="BL13:BL20"/>
    <mergeCell ref="BB48:BB57"/>
    <mergeCell ref="BE48:BE57"/>
    <mergeCell ref="BG48:BG57"/>
    <mergeCell ref="BJ48:BJ57"/>
    <mergeCell ref="BL48:BL57"/>
    <mergeCell ref="BB21:BB28"/>
    <mergeCell ref="BE29:BE38"/>
    <mergeCell ref="BG29:BG38"/>
    <mergeCell ref="BJ29:BJ38"/>
    <mergeCell ref="BL29:BL38"/>
    <mergeCell ref="BB39:BB47"/>
    <mergeCell ref="BE39:BE47"/>
    <mergeCell ref="BJ39:BJ47"/>
    <mergeCell ref="BL39:BL47"/>
    <mergeCell ref="BB29:BB38"/>
    <mergeCell ref="BR48:BR57"/>
    <mergeCell ref="BT48:BT57"/>
    <mergeCell ref="BW48:BW57"/>
    <mergeCell ref="CB29:CB38"/>
    <mergeCell ref="BO13:BO20"/>
    <mergeCell ref="BO48:BO57"/>
    <mergeCell ref="BT13:BT20"/>
    <mergeCell ref="BW13:BW20"/>
    <mergeCell ref="BT21:BT28"/>
    <mergeCell ref="BW21:BW28"/>
    <mergeCell ref="BY21:BY28"/>
    <mergeCell ref="BR29:BR38"/>
    <mergeCell ref="BT29:BT38"/>
    <mergeCell ref="BW29:BW38"/>
    <mergeCell ref="BY29:BY38"/>
    <mergeCell ref="CB48:CB57"/>
    <mergeCell ref="CB39:CB47"/>
    <mergeCell ref="BY48:BY57"/>
    <mergeCell ref="BY39:BY47"/>
    <mergeCell ref="BO29:BO38"/>
    <mergeCell ref="CB21:CB28"/>
    <mergeCell ref="BY13:BY20"/>
    <mergeCell ref="BO39:BO47"/>
    <mergeCell ref="BR39:BR47"/>
    <mergeCell ref="BW39:BW47"/>
    <mergeCell ref="CE29:CE38"/>
    <mergeCell ref="CO48:CO57"/>
    <mergeCell ref="CW39:CW47"/>
    <mergeCell ref="DB5:DB12"/>
    <mergeCell ref="CR48:CR57"/>
    <mergeCell ref="CT48:CT57"/>
    <mergeCell ref="CW48:CW57"/>
    <mergeCell ref="CJ39:CJ47"/>
    <mergeCell ref="CB5:CB12"/>
    <mergeCell ref="CE13:CE20"/>
    <mergeCell ref="CY5:CY12"/>
    <mergeCell ref="CO39:CO47"/>
    <mergeCell ref="CR39:CR47"/>
    <mergeCell ref="CT39:CT47"/>
    <mergeCell ref="CY39:CY47"/>
    <mergeCell ref="CR13:CR20"/>
    <mergeCell ref="CT13:CT20"/>
    <mergeCell ref="CW13:CW20"/>
    <mergeCell ref="CY13:CY20"/>
    <mergeCell ref="CO21:CO28"/>
    <mergeCell ref="CO13:CO20"/>
    <mergeCell ref="CO29:CO38"/>
    <mergeCell ref="CR29:CR38"/>
    <mergeCell ref="CF4:CG4"/>
    <mergeCell ref="CH4:CJ4"/>
    <mergeCell ref="CK4:CL4"/>
    <mergeCell ref="CG48:CG57"/>
    <mergeCell ref="CJ48:CJ57"/>
    <mergeCell ref="CL48:CL57"/>
    <mergeCell ref="CE5:CE12"/>
    <mergeCell ref="CG5:CG12"/>
    <mergeCell ref="CJ5:CJ12"/>
    <mergeCell ref="CL5:CL12"/>
    <mergeCell ref="CJ29:CJ38"/>
    <mergeCell ref="CL29:CL38"/>
    <mergeCell ref="CE39:CE47"/>
    <mergeCell ref="CT29:CT38"/>
    <mergeCell ref="CW29:CW38"/>
    <mergeCell ref="CY29:CY38"/>
    <mergeCell ref="CR21:CR28"/>
    <mergeCell ref="CT21:CT28"/>
    <mergeCell ref="CW21:CW28"/>
    <mergeCell ref="CY21:CY28"/>
    <mergeCell ref="CY48:CY57"/>
    <mergeCell ref="DO29:DO38"/>
    <mergeCell ref="DO48:DO57"/>
    <mergeCell ref="DJ29:DJ38"/>
    <mergeCell ref="DL29:DL38"/>
    <mergeCell ref="DB39:DB47"/>
    <mergeCell ref="DE39:DE47"/>
    <mergeCell ref="DG39:DG47"/>
    <mergeCell ref="DJ39:DJ47"/>
    <mergeCell ref="DL39:DL47"/>
    <mergeCell ref="DB29:DB38"/>
    <mergeCell ref="DE29:DE38"/>
    <mergeCell ref="EL29:EL38"/>
    <mergeCell ref="DB48:DB57"/>
    <mergeCell ref="DE48:DE57"/>
    <mergeCell ref="DG48:DG57"/>
    <mergeCell ref="DJ48:DJ57"/>
    <mergeCell ref="DL48:DL57"/>
    <mergeCell ref="DR48:DR57"/>
    <mergeCell ref="DY48:DY57"/>
    <mergeCell ref="DY39:DY47"/>
    <mergeCell ref="EB48:EB57"/>
    <mergeCell ref="EE48:EE57"/>
    <mergeCell ref="EG48:EG57"/>
    <mergeCell ref="EJ48:EJ57"/>
    <mergeCell ref="EL48:EL57"/>
    <mergeCell ref="DR29:DR38"/>
    <mergeCell ref="DT29:DT38"/>
    <mergeCell ref="DW29:DW38"/>
    <mergeCell ref="DY29:DY38"/>
    <mergeCell ref="DO39:DO47"/>
    <mergeCell ref="DR39:DR47"/>
    <mergeCell ref="DT39:DT47"/>
    <mergeCell ref="DW39:DW47"/>
    <mergeCell ref="DT48:DT57"/>
    <mergeCell ref="DW48:DW57"/>
    <mergeCell ref="EE39:EE47"/>
    <mergeCell ref="FC3:FF3"/>
    <mergeCell ref="FG3:FI3"/>
    <mergeCell ref="FJ3:FK3"/>
    <mergeCell ref="FL3:FN3"/>
    <mergeCell ref="FO3:FP3"/>
    <mergeCell ref="FB48:FB57"/>
    <mergeCell ref="EO21:EO28"/>
    <mergeCell ref="ES21:ES28"/>
    <mergeCell ref="EV21:EV28"/>
    <mergeCell ref="EY21:EY28"/>
    <mergeCell ref="FB21:FB28"/>
    <mergeCell ref="EO29:EO38"/>
    <mergeCell ref="ES29:ES38"/>
    <mergeCell ref="EV29:EV38"/>
    <mergeCell ref="EY29:EY38"/>
    <mergeCell ref="FB29:FB38"/>
    <mergeCell ref="EO39:EO47"/>
    <mergeCell ref="ES39:ES47"/>
    <mergeCell ref="EV39:EV47"/>
    <mergeCell ref="EY39:EY47"/>
    <mergeCell ref="EE13:EE20"/>
    <mergeCell ref="EG29:EG38"/>
    <mergeCell ref="EJ29:EJ38"/>
    <mergeCell ref="FF48:FF57"/>
    <mergeCell ref="FI48:FI57"/>
    <mergeCell ref="FK48:FK57"/>
    <mergeCell ref="FN48:FN57"/>
    <mergeCell ref="FP48:FP57"/>
    <mergeCell ref="FB39:FB47"/>
    <mergeCell ref="FV48:FV57"/>
    <mergeCell ref="EP21:EP28"/>
    <mergeCell ref="EP48:EP57"/>
    <mergeCell ref="EY48:EY57"/>
    <mergeCell ref="EP29:EP38"/>
    <mergeCell ref="EP39:EP47"/>
    <mergeCell ref="ES48:ES57"/>
    <mergeCell ref="EV48:EV57"/>
    <mergeCell ref="FF39:FF47"/>
    <mergeCell ref="FI39:FI47"/>
    <mergeCell ref="FK39:FK47"/>
    <mergeCell ref="FN39:FN47"/>
    <mergeCell ref="FF21:FF28"/>
    <mergeCell ref="FI21:FI28"/>
    <mergeCell ref="FK21:FK28"/>
    <mergeCell ref="FN21:FN28"/>
    <mergeCell ref="FF29:FF38"/>
    <mergeCell ref="FI29:FI38"/>
    <mergeCell ref="FX48:FX57"/>
    <mergeCell ref="GH48:GH57"/>
    <mergeCell ref="GK48:GK57"/>
    <mergeCell ref="FV21:FV28"/>
    <mergeCell ref="FX21:FX28"/>
    <mergeCell ref="GH21:GH28"/>
    <mergeCell ref="GK21:GK28"/>
    <mergeCell ref="FS29:FS38"/>
    <mergeCell ref="FV29:FV38"/>
    <mergeCell ref="FX29:FX38"/>
    <mergeCell ref="GH29:GH38"/>
    <mergeCell ref="GK29:GK38"/>
    <mergeCell ref="GA48:GA57"/>
    <mergeCell ref="GD21:GD28"/>
    <mergeCell ref="FS21:FS28"/>
    <mergeCell ref="GA29:GA38"/>
    <mergeCell ref="GA21:GA28"/>
    <mergeCell ref="GD39:GD47"/>
    <mergeCell ref="GD29:GD38"/>
    <mergeCell ref="FS48:FS57"/>
    <mergeCell ref="GL2:HA2"/>
    <mergeCell ref="GL3:GN3"/>
    <mergeCell ref="GP3:GR3"/>
    <mergeCell ref="GS3:GU3"/>
    <mergeCell ref="GV3:GX3"/>
    <mergeCell ref="GY3:HA3"/>
    <mergeCell ref="FS39:FS47"/>
    <mergeCell ref="FV39:FV47"/>
    <mergeCell ref="FX39:FX47"/>
    <mergeCell ref="GH39:GH47"/>
    <mergeCell ref="GK39:GK47"/>
    <mergeCell ref="FS5:FS12"/>
    <mergeCell ref="FV5:FV12"/>
    <mergeCell ref="GH5:GH12"/>
    <mergeCell ref="GK5:GK12"/>
    <mergeCell ref="FS13:FS20"/>
    <mergeCell ref="FV13:FV20"/>
    <mergeCell ref="FX13:FX20"/>
    <mergeCell ref="GH13:GH20"/>
    <mergeCell ref="GK13:GK20"/>
    <mergeCell ref="FQ3:FS3"/>
    <mergeCell ref="FT3:FV3"/>
    <mergeCell ref="FW3:FX3"/>
    <mergeCell ref="GD13:GD20"/>
    <mergeCell ref="GN48:GN57"/>
    <mergeCell ref="GR48:GR57"/>
    <mergeCell ref="GU48:GU57"/>
    <mergeCell ref="GX48:GX57"/>
    <mergeCell ref="GR29:GR38"/>
    <mergeCell ref="GU29:GU38"/>
    <mergeCell ref="GX29:GX38"/>
    <mergeCell ref="HA29:HA38"/>
    <mergeCell ref="GN39:GN47"/>
    <mergeCell ref="GR39:GR47"/>
    <mergeCell ref="GU39:GU47"/>
    <mergeCell ref="GX39:GX47"/>
    <mergeCell ref="HA39:HA47"/>
    <mergeCell ref="GN29:GN38"/>
    <mergeCell ref="GO48:GO57"/>
    <mergeCell ref="HD48:HD57"/>
    <mergeCell ref="HG48:HG57"/>
    <mergeCell ref="HJ48:HJ57"/>
    <mergeCell ref="HM48:HM57"/>
    <mergeCell ref="HP48:HP57"/>
    <mergeCell ref="HB2:HP2"/>
    <mergeCell ref="HB3:HD3"/>
    <mergeCell ref="HE3:HG3"/>
    <mergeCell ref="HH3:HJ3"/>
    <mergeCell ref="HK3:HM3"/>
    <mergeCell ref="HN3:HP3"/>
    <mergeCell ref="HD5:HD12"/>
    <mergeCell ref="HG5:HG12"/>
    <mergeCell ref="HJ5:HJ12"/>
    <mergeCell ref="HM5:HM12"/>
    <mergeCell ref="HP5:HP12"/>
    <mergeCell ref="HK4:HM4"/>
    <mergeCell ref="HN4:HP4"/>
    <mergeCell ref="HG21:HG28"/>
    <mergeCell ref="HG13:HG20"/>
    <mergeCell ref="HG29:HG38"/>
    <mergeCell ref="HJ29:HJ38"/>
    <mergeCell ref="HM29:HM38"/>
    <mergeCell ref="HE4:HG4"/>
    <mergeCell ref="FN29:FN38"/>
    <mergeCell ref="FP29:FP38"/>
    <mergeCell ref="FP21:FP28"/>
    <mergeCell ref="FP39:FP47"/>
    <mergeCell ref="EP13:EP20"/>
    <mergeCell ref="FF13:FF20"/>
    <mergeCell ref="FI13:FI20"/>
    <mergeCell ref="FN13:FN20"/>
    <mergeCell ref="FK29:FK38"/>
    <mergeCell ref="HP29:HP38"/>
    <mergeCell ref="HG39:HG47"/>
    <mergeCell ref="HJ39:HJ47"/>
    <mergeCell ref="HM39:HM47"/>
    <mergeCell ref="HP39:HP47"/>
    <mergeCell ref="HD13:HD20"/>
    <mergeCell ref="HJ13:HJ20"/>
    <mergeCell ref="HM13:HM20"/>
    <mergeCell ref="HP13:HP20"/>
    <mergeCell ref="HM21:HM28"/>
    <mergeCell ref="HP21:HP28"/>
    <mergeCell ref="HD21:HD28"/>
    <mergeCell ref="HJ21:HJ28"/>
    <mergeCell ref="HD39:HD47"/>
    <mergeCell ref="BR13:BR20"/>
    <mergeCell ref="BO21:BO28"/>
    <mergeCell ref="BR21:BR28"/>
    <mergeCell ref="EJ21:EJ28"/>
    <mergeCell ref="EL21:EL28"/>
    <mergeCell ref="GR13:GR20"/>
    <mergeCell ref="DB21:DB28"/>
    <mergeCell ref="DE21:DE28"/>
    <mergeCell ref="DG21:DG28"/>
    <mergeCell ref="GN21:GN28"/>
    <mergeCell ref="GR21:GR28"/>
    <mergeCell ref="FP13:FP20"/>
    <mergeCell ref="EB13:EB20"/>
    <mergeCell ref="DR13:DR20"/>
    <mergeCell ref="DT13:DT20"/>
    <mergeCell ref="DW13:DW20"/>
    <mergeCell ref="DY13:DY20"/>
    <mergeCell ref="DJ21:DJ28"/>
    <mergeCell ref="DL21:DL28"/>
    <mergeCell ref="DE13:DE20"/>
    <mergeCell ref="DO21:DO28"/>
    <mergeCell ref="GU13:GU20"/>
    <mergeCell ref="GX13:GX20"/>
    <mergeCell ref="GN13:GN20"/>
    <mergeCell ref="HA13:HA20"/>
    <mergeCell ref="GA13:GA20"/>
    <mergeCell ref="DO13:DO20"/>
    <mergeCell ref="DG13:DG20"/>
    <mergeCell ref="DJ13:DJ20"/>
    <mergeCell ref="DL13:DL20"/>
    <mergeCell ref="EG13:EG20"/>
    <mergeCell ref="EJ13:EJ20"/>
    <mergeCell ref="EL13:EL20"/>
    <mergeCell ref="GR5:GR12"/>
    <mergeCell ref="GX5:GX12"/>
    <mergeCell ref="HA5:HA12"/>
    <mergeCell ref="EB5:EB12"/>
    <mergeCell ref="DO5:DO12"/>
    <mergeCell ref="DE5:DE12"/>
    <mergeCell ref="DG5:DG12"/>
    <mergeCell ref="DJ5:DJ12"/>
    <mergeCell ref="DL5:DL12"/>
    <mergeCell ref="FF5:FF12"/>
    <mergeCell ref="FI5:FI12"/>
    <mergeCell ref="GD5:GD12"/>
    <mergeCell ref="DR5:DR12"/>
    <mergeCell ref="DT5:DT12"/>
    <mergeCell ref="DW5:DW12"/>
    <mergeCell ref="DY5:DY12"/>
    <mergeCell ref="EL5:EL12"/>
    <mergeCell ref="FK5:FK12"/>
    <mergeCell ref="FN5:FN12"/>
    <mergeCell ref="FP5:FP12"/>
    <mergeCell ref="EE5:EE12"/>
    <mergeCell ref="EG5:EG12"/>
    <mergeCell ref="EJ5:EJ12"/>
    <mergeCell ref="GA5:GA12"/>
    <mergeCell ref="GU21:GU28"/>
    <mergeCell ref="W21:W28"/>
    <mergeCell ref="HA21:HA28"/>
    <mergeCell ref="BE21:BE28"/>
    <mergeCell ref="BG21:BG28"/>
    <mergeCell ref="BJ21:BJ28"/>
    <mergeCell ref="BL21:BL28"/>
    <mergeCell ref="DR21:DR28"/>
    <mergeCell ref="DW21:DW28"/>
    <mergeCell ref="DY21:DY28"/>
    <mergeCell ref="EB21:EB28"/>
    <mergeCell ref="EE21:EE28"/>
    <mergeCell ref="CE21:CE28"/>
    <mergeCell ref="CG21:CG28"/>
    <mergeCell ref="CJ21:CJ28"/>
    <mergeCell ref="CL21:CL28"/>
    <mergeCell ref="AB21:AB28"/>
    <mergeCell ref="AO21:AO28"/>
    <mergeCell ref="AR21:AR28"/>
    <mergeCell ref="AT21:AT28"/>
    <mergeCell ref="AW21:AW28"/>
    <mergeCell ref="AY21:AY28"/>
    <mergeCell ref="FQ2:FX2"/>
    <mergeCell ref="ET4:EV4"/>
    <mergeCell ref="EW4:EY4"/>
    <mergeCell ref="EZ4:FB4"/>
    <mergeCell ref="FC4:FF4"/>
    <mergeCell ref="FG4:FI4"/>
    <mergeCell ref="FJ4:FK4"/>
    <mergeCell ref="FL4:FN4"/>
    <mergeCell ref="FO4:FP4"/>
    <mergeCell ref="FQ4:FS4"/>
    <mergeCell ref="FT4:FV4"/>
    <mergeCell ref="EZ3:FB3"/>
    <mergeCell ref="FC2:FP2"/>
    <mergeCell ref="EM2:FB2"/>
    <mergeCell ref="EM3:EO3"/>
    <mergeCell ref="EQ3:ES3"/>
    <mergeCell ref="ET3:EV3"/>
    <mergeCell ref="EW3:EY3"/>
    <mergeCell ref="EK3:EL3"/>
    <mergeCell ref="EP5:EP12"/>
    <mergeCell ref="EF4:EG4"/>
    <mergeCell ref="AX3:AY3"/>
    <mergeCell ref="BB5:BB12"/>
    <mergeCell ref="BE5:BE12"/>
    <mergeCell ref="BG5:BG12"/>
    <mergeCell ref="BJ5:BJ12"/>
    <mergeCell ref="BL5:BL12"/>
    <mergeCell ref="BY5:BY12"/>
    <mergeCell ref="BO5:BO12"/>
    <mergeCell ref="BR5:BR12"/>
    <mergeCell ref="BT5:BT12"/>
    <mergeCell ref="BW5:BW12"/>
    <mergeCell ref="BX4:BY4"/>
    <mergeCell ref="BZ4:CB4"/>
    <mergeCell ref="BS4:BT4"/>
    <mergeCell ref="BU4:BW4"/>
    <mergeCell ref="DF4:DG4"/>
    <mergeCell ref="CZ3:DB3"/>
    <mergeCell ref="CO5:CO12"/>
    <mergeCell ref="CR5:CR12"/>
    <mergeCell ref="CT5:CT12"/>
    <mergeCell ref="CW5:CW12"/>
    <mergeCell ref="EO48:EO57"/>
    <mergeCell ref="FY2:GK2"/>
    <mergeCell ref="AH4:AJ4"/>
    <mergeCell ref="AK4:AL4"/>
    <mergeCell ref="FY3:GA3"/>
    <mergeCell ref="GB3:GD3"/>
    <mergeCell ref="FY4:GA4"/>
    <mergeCell ref="GB4:GD4"/>
    <mergeCell ref="GF3:GH3"/>
    <mergeCell ref="GI3:GK3"/>
    <mergeCell ref="CP3:CR3"/>
    <mergeCell ref="CS3:CT3"/>
    <mergeCell ref="CU3:CW3"/>
    <mergeCell ref="CX3:CY3"/>
    <mergeCell ref="CS4:CT4"/>
    <mergeCell ref="CU4:CW4"/>
    <mergeCell ref="CX4:CY4"/>
    <mergeCell ref="CP4:CR4"/>
    <mergeCell ref="Z2:AL2"/>
    <mergeCell ref="DZ2:EL2"/>
    <mergeCell ref="DZ3:EB3"/>
    <mergeCell ref="EC3:EE3"/>
    <mergeCell ref="EF3:EG3"/>
    <mergeCell ref="EH3:EJ3"/>
    <mergeCell ref="AM2:AY2"/>
    <mergeCell ref="AM3:AO3"/>
    <mergeCell ref="AP3:AR3"/>
    <mergeCell ref="AS3:AT3"/>
    <mergeCell ref="AU3:AW3"/>
    <mergeCell ref="DP4:DR4"/>
    <mergeCell ref="DS4:DT4"/>
    <mergeCell ref="DU4:DW4"/>
    <mergeCell ref="DH4:DJ4"/>
    <mergeCell ref="DK4:DL4"/>
    <mergeCell ref="CM3:CO3"/>
    <mergeCell ref="BM4:BO4"/>
    <mergeCell ref="BP4:BR4"/>
    <mergeCell ref="AZ2:BL2"/>
    <mergeCell ref="BM2:BY2"/>
    <mergeCell ref="BZ2:CL2"/>
    <mergeCell ref="CM2:CY2"/>
    <mergeCell ref="CZ2:DL2"/>
    <mergeCell ref="DM2:DY2"/>
    <mergeCell ref="DC3:DE3"/>
    <mergeCell ref="DM3:DO3"/>
    <mergeCell ref="DF3:DG3"/>
    <mergeCell ref="DH3:DJ3"/>
    <mergeCell ref="DK3:DL3"/>
  </mergeCells>
  <phoneticPr fontId="2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A102-A98A-48C7-8EA1-0E2872394985}">
  <dimension ref="A2:C165"/>
  <sheetViews>
    <sheetView topLeftCell="A49" zoomScaleNormal="100" workbookViewId="0">
      <selection activeCell="C76" sqref="C76"/>
    </sheetView>
  </sheetViews>
  <sheetFormatPr defaultRowHeight="15"/>
  <cols>
    <col min="1" max="1" width="22.42578125" customWidth="1"/>
    <col min="2" max="2" width="26.140625" bestFit="1" customWidth="1"/>
    <col min="3" max="3" width="115.140625" customWidth="1"/>
  </cols>
  <sheetData>
    <row r="2" spans="1:3">
      <c r="A2" s="48" t="s">
        <v>192</v>
      </c>
      <c r="B2" s="47" t="s">
        <v>716</v>
      </c>
      <c r="C2" s="47" t="s">
        <v>193</v>
      </c>
    </row>
    <row r="3" spans="1:3">
      <c r="A3" s="48" t="s">
        <v>192</v>
      </c>
      <c r="B3" s="47" t="s">
        <v>202</v>
      </c>
      <c r="C3" s="47" t="s">
        <v>193</v>
      </c>
    </row>
    <row r="4" spans="1:3">
      <c r="A4" s="48" t="s">
        <v>192</v>
      </c>
      <c r="B4" s="47" t="s">
        <v>203</v>
      </c>
      <c r="C4" s="47" t="s">
        <v>193</v>
      </c>
    </row>
    <row r="5" spans="1:3">
      <c r="A5" s="48" t="s">
        <v>192</v>
      </c>
      <c r="B5" s="47" t="s">
        <v>204</v>
      </c>
      <c r="C5" s="47" t="s">
        <v>193</v>
      </c>
    </row>
    <row r="6" spans="1:3">
      <c r="A6" s="48" t="s">
        <v>192</v>
      </c>
      <c r="B6" s="47" t="s">
        <v>194</v>
      </c>
      <c r="C6" s="47" t="s">
        <v>193</v>
      </c>
    </row>
    <row r="7" spans="1:3">
      <c r="A7" s="48" t="s">
        <v>192</v>
      </c>
      <c r="B7" s="47" t="s">
        <v>195</v>
      </c>
      <c r="C7" s="47" t="s">
        <v>193</v>
      </c>
    </row>
    <row r="8" spans="1:3">
      <c r="A8" s="48" t="s">
        <v>192</v>
      </c>
      <c r="B8" s="47" t="s">
        <v>196</v>
      </c>
      <c r="C8" s="47" t="s">
        <v>197</v>
      </c>
    </row>
    <row r="9" spans="1:3">
      <c r="A9" s="48" t="s">
        <v>192</v>
      </c>
      <c r="B9" s="47" t="s">
        <v>198</v>
      </c>
      <c r="C9" s="47" t="s">
        <v>193</v>
      </c>
    </row>
    <row r="10" spans="1:3">
      <c r="A10" s="48" t="s">
        <v>192</v>
      </c>
      <c r="B10" s="47" t="s">
        <v>199</v>
      </c>
      <c r="C10" s="47" t="s">
        <v>193</v>
      </c>
    </row>
    <row r="11" spans="1:3">
      <c r="A11" s="48" t="s">
        <v>192</v>
      </c>
      <c r="B11" s="47" t="s">
        <v>517</v>
      </c>
      <c r="C11" s="47" t="s">
        <v>197</v>
      </c>
    </row>
    <row r="12" spans="1:3">
      <c r="A12" s="48" t="s">
        <v>192</v>
      </c>
      <c r="B12" s="47" t="s">
        <v>200</v>
      </c>
      <c r="C12" s="47" t="s">
        <v>201</v>
      </c>
    </row>
    <row r="13" spans="1:3">
      <c r="A13" s="48" t="s">
        <v>192</v>
      </c>
      <c r="B13" s="47" t="s">
        <v>518</v>
      </c>
      <c r="C13" s="47" t="s">
        <v>197</v>
      </c>
    </row>
    <row r="15" spans="1:3">
      <c r="A15" s="51" t="s">
        <v>216</v>
      </c>
      <c r="B15" s="49" t="s">
        <v>245</v>
      </c>
      <c r="C15" s="48" t="s">
        <v>246</v>
      </c>
    </row>
    <row r="16" spans="1:3">
      <c r="A16" s="51" t="s">
        <v>216</v>
      </c>
      <c r="B16" s="49" t="s">
        <v>217</v>
      </c>
      <c r="C16" s="48" t="s">
        <v>218</v>
      </c>
    </row>
    <row r="17" spans="1:3">
      <c r="A17" s="51" t="s">
        <v>216</v>
      </c>
      <c r="B17" s="49" t="s">
        <v>532</v>
      </c>
      <c r="C17" s="48" t="s">
        <v>218</v>
      </c>
    </row>
    <row r="18" spans="1:3">
      <c r="A18" s="51" t="s">
        <v>216</v>
      </c>
      <c r="B18" s="49" t="s">
        <v>238</v>
      </c>
      <c r="C18" s="48" t="s">
        <v>218</v>
      </c>
    </row>
    <row r="19" spans="1:3">
      <c r="A19" s="51" t="s">
        <v>213</v>
      </c>
      <c r="B19" s="49" t="s">
        <v>231</v>
      </c>
      <c r="C19" s="47" t="s">
        <v>232</v>
      </c>
    </row>
    <row r="20" spans="1:3">
      <c r="A20" s="51" t="s">
        <v>216</v>
      </c>
      <c r="B20" s="49" t="s">
        <v>247</v>
      </c>
      <c r="C20" s="50" t="s">
        <v>248</v>
      </c>
    </row>
    <row r="21" spans="1:3">
      <c r="A21" s="51" t="s">
        <v>213</v>
      </c>
      <c r="B21" s="49" t="s">
        <v>251</v>
      </c>
      <c r="C21" s="48" t="s">
        <v>252</v>
      </c>
    </row>
    <row r="22" spans="1:3">
      <c r="A22" s="51" t="s">
        <v>216</v>
      </c>
      <c r="B22" s="49" t="s">
        <v>249</v>
      </c>
      <c r="C22" s="48" t="s">
        <v>250</v>
      </c>
    </row>
    <row r="23" spans="1:3">
      <c r="A23" s="51" t="s">
        <v>216</v>
      </c>
      <c r="B23" s="49" t="s">
        <v>236</v>
      </c>
      <c r="C23" s="48" t="s">
        <v>237</v>
      </c>
    </row>
    <row r="24" spans="1:3">
      <c r="A24" s="51" t="s">
        <v>213</v>
      </c>
      <c r="B24" s="49" t="s">
        <v>214</v>
      </c>
      <c r="C24" s="50" t="s">
        <v>215</v>
      </c>
    </row>
    <row r="25" spans="1:3">
      <c r="A25" s="51" t="s">
        <v>213</v>
      </c>
      <c r="B25" s="49" t="s">
        <v>226</v>
      </c>
      <c r="C25" s="50" t="s">
        <v>215</v>
      </c>
    </row>
    <row r="26" spans="1:3">
      <c r="A26" s="51" t="s">
        <v>213</v>
      </c>
      <c r="B26" s="49" t="s">
        <v>234</v>
      </c>
      <c r="C26" s="50" t="s">
        <v>215</v>
      </c>
    </row>
    <row r="27" spans="1:3">
      <c r="A27" s="51" t="s">
        <v>216</v>
      </c>
      <c r="B27" s="49" t="s">
        <v>244</v>
      </c>
      <c r="C27" s="50" t="s">
        <v>215</v>
      </c>
    </row>
    <row r="28" spans="1:3">
      <c r="A28" s="51" t="s">
        <v>213</v>
      </c>
      <c r="B28" s="49" t="s">
        <v>253</v>
      </c>
      <c r="C28" s="50" t="s">
        <v>215</v>
      </c>
    </row>
    <row r="29" spans="1:3">
      <c r="A29" s="51" t="s">
        <v>216</v>
      </c>
      <c r="B29" s="49" t="s">
        <v>219</v>
      </c>
      <c r="C29" s="48" t="s">
        <v>220</v>
      </c>
    </row>
    <row r="30" spans="1:3">
      <c r="A30" s="51" t="s">
        <v>216</v>
      </c>
      <c r="B30" s="49" t="s">
        <v>223</v>
      </c>
      <c r="C30" s="48" t="s">
        <v>220</v>
      </c>
    </row>
    <row r="31" spans="1:3">
      <c r="A31" s="51" t="s">
        <v>216</v>
      </c>
      <c r="B31" s="49" t="s">
        <v>235</v>
      </c>
      <c r="C31" s="48" t="s">
        <v>220</v>
      </c>
    </row>
    <row r="32" spans="1:3">
      <c r="A32" s="51" t="s">
        <v>216</v>
      </c>
      <c r="B32" s="49" t="s">
        <v>241</v>
      </c>
      <c r="C32" s="48" t="s">
        <v>220</v>
      </c>
    </row>
    <row r="33" spans="1:3">
      <c r="A33" s="51" t="s">
        <v>216</v>
      </c>
      <c r="B33" s="49" t="s">
        <v>266</v>
      </c>
      <c r="C33" s="48" t="s">
        <v>220</v>
      </c>
    </row>
    <row r="34" spans="1:3">
      <c r="A34" s="51" t="s">
        <v>213</v>
      </c>
      <c r="B34" s="49" t="s">
        <v>259</v>
      </c>
      <c r="C34" s="48" t="s">
        <v>220</v>
      </c>
    </row>
    <row r="35" spans="1:3">
      <c r="A35" s="51" t="s">
        <v>216</v>
      </c>
      <c r="B35" s="49" t="s">
        <v>242</v>
      </c>
      <c r="C35" s="48" t="s">
        <v>220</v>
      </c>
    </row>
    <row r="36" spans="1:3">
      <c r="A36" s="51" t="s">
        <v>216</v>
      </c>
      <c r="B36" s="49" t="s">
        <v>264</v>
      </c>
      <c r="C36" s="48" t="s">
        <v>220</v>
      </c>
    </row>
    <row r="37" spans="1:3">
      <c r="A37" s="51" t="s">
        <v>216</v>
      </c>
      <c r="B37" s="49" t="s">
        <v>256</v>
      </c>
      <c r="C37" s="48" t="s">
        <v>220</v>
      </c>
    </row>
    <row r="38" spans="1:3">
      <c r="A38" s="51" t="s">
        <v>216</v>
      </c>
      <c r="B38" s="49" t="s">
        <v>233</v>
      </c>
      <c r="C38" s="50" t="s">
        <v>229</v>
      </c>
    </row>
    <row r="39" spans="1:3">
      <c r="A39" s="51" t="s">
        <v>216</v>
      </c>
      <c r="B39" s="49" t="s">
        <v>263</v>
      </c>
      <c r="C39" s="50" t="s">
        <v>229</v>
      </c>
    </row>
    <row r="40" spans="1:3">
      <c r="A40" s="51" t="s">
        <v>216</v>
      </c>
      <c r="B40" s="49" t="s">
        <v>265</v>
      </c>
      <c r="C40" s="50" t="s">
        <v>229</v>
      </c>
    </row>
    <row r="41" spans="1:3">
      <c r="A41" s="51" t="s">
        <v>216</v>
      </c>
      <c r="B41" s="49" t="s">
        <v>261</v>
      </c>
      <c r="C41" s="48" t="s">
        <v>222</v>
      </c>
    </row>
    <row r="42" spans="1:3">
      <c r="A42" s="51" t="s">
        <v>216</v>
      </c>
      <c r="B42" s="49" t="s">
        <v>221</v>
      </c>
      <c r="C42" s="48" t="s">
        <v>222</v>
      </c>
    </row>
    <row r="43" spans="1:3">
      <c r="A43" s="51" t="s">
        <v>216</v>
      </c>
      <c r="B43" s="49" t="s">
        <v>240</v>
      </c>
      <c r="C43" s="48" t="s">
        <v>222</v>
      </c>
    </row>
    <row r="44" spans="1:3">
      <c r="A44" s="51" t="s">
        <v>216</v>
      </c>
      <c r="B44" s="49" t="s">
        <v>243</v>
      </c>
      <c r="C44" s="48" t="s">
        <v>222</v>
      </c>
    </row>
    <row r="45" spans="1:3">
      <c r="A45" s="51" t="s">
        <v>216</v>
      </c>
      <c r="B45" s="49" t="s">
        <v>262</v>
      </c>
      <c r="C45" s="48" t="s">
        <v>222</v>
      </c>
    </row>
    <row r="46" spans="1:3">
      <c r="A46" s="51" t="s">
        <v>216</v>
      </c>
      <c r="B46" s="49" t="s">
        <v>254</v>
      </c>
      <c r="C46" s="48" t="s">
        <v>255</v>
      </c>
    </row>
    <row r="47" spans="1:3">
      <c r="A47" s="51" t="s">
        <v>216</v>
      </c>
      <c r="B47" s="49" t="s">
        <v>224</v>
      </c>
      <c r="C47" s="47" t="s">
        <v>225</v>
      </c>
    </row>
    <row r="48" spans="1:3">
      <c r="A48" s="51" t="s">
        <v>216</v>
      </c>
      <c r="B48" s="49" t="s">
        <v>230</v>
      </c>
      <c r="C48" s="47" t="s">
        <v>225</v>
      </c>
    </row>
    <row r="49" spans="1:3">
      <c r="A49" s="51" t="s">
        <v>216</v>
      </c>
      <c r="B49" s="49" t="s">
        <v>239</v>
      </c>
      <c r="C49" s="47" t="s">
        <v>225</v>
      </c>
    </row>
    <row r="50" spans="1:3">
      <c r="A50" s="51" t="s">
        <v>216</v>
      </c>
      <c r="B50" s="49" t="s">
        <v>257</v>
      </c>
      <c r="C50" s="48" t="s">
        <v>225</v>
      </c>
    </row>
    <row r="51" spans="1:3">
      <c r="A51" s="51" t="s">
        <v>216</v>
      </c>
      <c r="B51" s="49" t="s">
        <v>227</v>
      </c>
      <c r="C51" s="48" t="s">
        <v>228</v>
      </c>
    </row>
    <row r="52" spans="1:3">
      <c r="A52" s="51" t="s">
        <v>216</v>
      </c>
      <c r="B52" s="49" t="s">
        <v>258</v>
      </c>
      <c r="C52" s="47"/>
    </row>
    <row r="53" spans="1:3">
      <c r="A53" s="51" t="s">
        <v>216</v>
      </c>
      <c r="B53" s="49" t="s">
        <v>260</v>
      </c>
      <c r="C53" s="48"/>
    </row>
    <row r="54" spans="1:3">
      <c r="A54" s="51" t="s">
        <v>216</v>
      </c>
      <c r="B54" s="49" t="s">
        <v>533</v>
      </c>
      <c r="C54" s="76"/>
    </row>
    <row r="55" spans="1:3">
      <c r="A55" s="51" t="s">
        <v>216</v>
      </c>
      <c r="B55" s="49" t="s">
        <v>534</v>
      </c>
      <c r="C55" s="76"/>
    </row>
    <row r="56" spans="1:3">
      <c r="A56" s="52" t="s">
        <v>292</v>
      </c>
      <c r="B56" s="47" t="s">
        <v>295</v>
      </c>
      <c r="C56" s="47" t="s">
        <v>296</v>
      </c>
    </row>
    <row r="57" spans="1:3">
      <c r="A57" s="52" t="s">
        <v>292</v>
      </c>
      <c r="B57" s="47" t="s">
        <v>297</v>
      </c>
      <c r="C57" s="47" t="s">
        <v>294</v>
      </c>
    </row>
    <row r="58" spans="1:3">
      <c r="A58" s="52" t="s">
        <v>292</v>
      </c>
      <c r="B58" s="47" t="s">
        <v>298</v>
      </c>
      <c r="C58" s="47" t="s">
        <v>299</v>
      </c>
    </row>
    <row r="59" spans="1:3">
      <c r="A59" s="52" t="s">
        <v>292</v>
      </c>
      <c r="B59" s="47" t="s">
        <v>300</v>
      </c>
      <c r="C59" s="47" t="s">
        <v>296</v>
      </c>
    </row>
    <row r="60" spans="1:3">
      <c r="A60" s="52" t="s">
        <v>292</v>
      </c>
      <c r="B60" s="47" t="s">
        <v>301</v>
      </c>
      <c r="C60" s="47" t="s">
        <v>296</v>
      </c>
    </row>
    <row r="61" spans="1:3">
      <c r="A61" s="52" t="s">
        <v>292</v>
      </c>
      <c r="B61" s="47" t="s">
        <v>302</v>
      </c>
      <c r="C61" s="47" t="s">
        <v>296</v>
      </c>
    </row>
    <row r="62" spans="1:3">
      <c r="A62" s="52" t="s">
        <v>292</v>
      </c>
      <c r="B62" s="47" t="s">
        <v>303</v>
      </c>
      <c r="C62" s="47" t="s">
        <v>296</v>
      </c>
    </row>
    <row r="63" spans="1:3">
      <c r="A63" s="52" t="s">
        <v>292</v>
      </c>
      <c r="B63" s="47" t="s">
        <v>304</v>
      </c>
      <c r="C63" s="47" t="s">
        <v>305</v>
      </c>
    </row>
    <row r="64" spans="1:3">
      <c r="A64" s="52" t="s">
        <v>292</v>
      </c>
      <c r="B64" s="47" t="s">
        <v>313</v>
      </c>
      <c r="C64" s="47" t="s">
        <v>314</v>
      </c>
    </row>
    <row r="65" spans="1:3">
      <c r="A65" s="52" t="s">
        <v>292</v>
      </c>
      <c r="B65" s="47" t="s">
        <v>306</v>
      </c>
      <c r="C65" s="47" t="s">
        <v>294</v>
      </c>
    </row>
    <row r="66" spans="1:3">
      <c r="A66" s="52" t="s">
        <v>292</v>
      </c>
      <c r="B66" s="47" t="s">
        <v>307</v>
      </c>
      <c r="C66" s="47" t="s">
        <v>294</v>
      </c>
    </row>
    <row r="67" spans="1:3">
      <c r="A67" s="52" t="s">
        <v>292</v>
      </c>
      <c r="B67" s="47" t="s">
        <v>308</v>
      </c>
      <c r="C67" s="47" t="s">
        <v>294</v>
      </c>
    </row>
    <row r="68" spans="1:3">
      <c r="A68" s="52" t="s">
        <v>292</v>
      </c>
      <c r="B68" s="47" t="s">
        <v>309</v>
      </c>
      <c r="C68" s="47" t="s">
        <v>294</v>
      </c>
    </row>
    <row r="69" spans="1:3">
      <c r="A69" s="52" t="s">
        <v>292</v>
      </c>
      <c r="B69" s="47" t="s">
        <v>310</v>
      </c>
      <c r="C69" s="47" t="s">
        <v>294</v>
      </c>
    </row>
    <row r="70" spans="1:3">
      <c r="A70" s="52" t="s">
        <v>292</v>
      </c>
      <c r="B70" s="47" t="s">
        <v>315</v>
      </c>
      <c r="C70" s="47" t="s">
        <v>299</v>
      </c>
    </row>
    <row r="71" spans="1:3">
      <c r="A71" s="52" t="s">
        <v>292</v>
      </c>
      <c r="B71" s="47" t="s">
        <v>293</v>
      </c>
      <c r="C71" s="47" t="s">
        <v>294</v>
      </c>
    </row>
    <row r="72" spans="1:3">
      <c r="A72" s="52" t="s">
        <v>292</v>
      </c>
      <c r="B72" s="47" t="s">
        <v>311</v>
      </c>
      <c r="C72" s="47" t="s">
        <v>312</v>
      </c>
    </row>
    <row r="73" spans="1:3">
      <c r="A73" s="52" t="s">
        <v>292</v>
      </c>
      <c r="B73" s="81" t="s">
        <v>740</v>
      </c>
      <c r="C73" s="81" t="s">
        <v>741</v>
      </c>
    </row>
    <row r="74" spans="1:3">
      <c r="A74" s="53" t="s">
        <v>316</v>
      </c>
      <c r="B74" s="47" t="s">
        <v>317</v>
      </c>
      <c r="C74" s="47" t="s">
        <v>318</v>
      </c>
    </row>
    <row r="75" spans="1:3">
      <c r="A75" s="53" t="s">
        <v>316</v>
      </c>
      <c r="B75" s="47" t="s">
        <v>330</v>
      </c>
      <c r="C75" s="47" t="s">
        <v>318</v>
      </c>
    </row>
    <row r="76" spans="1:3">
      <c r="A76" s="53" t="s">
        <v>316</v>
      </c>
      <c r="B76" s="47" t="s">
        <v>329</v>
      </c>
      <c r="C76" s="47" t="s">
        <v>318</v>
      </c>
    </row>
    <row r="77" spans="1:3">
      <c r="A77" s="53" t="s">
        <v>316</v>
      </c>
      <c r="B77" s="47" t="s">
        <v>319</v>
      </c>
      <c r="C77" s="47" t="s">
        <v>318</v>
      </c>
    </row>
    <row r="78" spans="1:3">
      <c r="A78" s="53" t="s">
        <v>316</v>
      </c>
      <c r="B78" s="47" t="s">
        <v>320</v>
      </c>
      <c r="C78" s="47" t="s">
        <v>318</v>
      </c>
    </row>
    <row r="79" spans="1:3">
      <c r="A79" s="48" t="s">
        <v>316</v>
      </c>
      <c r="B79" s="47" t="s">
        <v>321</v>
      </c>
      <c r="C79" s="47" t="s">
        <v>327</v>
      </c>
    </row>
    <row r="80" spans="1:3">
      <c r="A80" s="53" t="s">
        <v>316</v>
      </c>
      <c r="B80" s="47" t="s">
        <v>326</v>
      </c>
      <c r="C80" s="47" t="s">
        <v>318</v>
      </c>
    </row>
    <row r="81" spans="1:3">
      <c r="A81" s="53" t="s">
        <v>316</v>
      </c>
      <c r="B81" s="47" t="s">
        <v>322</v>
      </c>
      <c r="C81" s="47" t="s">
        <v>318</v>
      </c>
    </row>
    <row r="82" spans="1:3">
      <c r="A82" s="53" t="s">
        <v>316</v>
      </c>
      <c r="B82" s="47" t="s">
        <v>323</v>
      </c>
      <c r="C82" s="47" t="s">
        <v>318</v>
      </c>
    </row>
    <row r="83" spans="1:3">
      <c r="A83" s="53" t="s">
        <v>316</v>
      </c>
      <c r="B83" s="47" t="s">
        <v>324</v>
      </c>
      <c r="C83" s="47" t="s">
        <v>318</v>
      </c>
    </row>
    <row r="84" spans="1:3">
      <c r="A84" s="53" t="s">
        <v>316</v>
      </c>
      <c r="B84" s="47" t="s">
        <v>325</v>
      </c>
      <c r="C84" s="47" t="s">
        <v>318</v>
      </c>
    </row>
    <row r="85" spans="1:3">
      <c r="A85" s="53" t="s">
        <v>316</v>
      </c>
      <c r="B85" s="47" t="s">
        <v>331</v>
      </c>
      <c r="C85" s="47" t="s">
        <v>318</v>
      </c>
    </row>
    <row r="86" spans="1:3">
      <c r="A86" s="48" t="s">
        <v>316</v>
      </c>
      <c r="B86" s="47" t="s">
        <v>527</v>
      </c>
      <c r="C86" s="47" t="s">
        <v>228</v>
      </c>
    </row>
    <row r="87" spans="1:3">
      <c r="A87" s="53" t="s">
        <v>316</v>
      </c>
      <c r="B87" s="47" t="s">
        <v>328</v>
      </c>
      <c r="C87" s="47" t="s">
        <v>318</v>
      </c>
    </row>
    <row r="88" spans="1:3">
      <c r="A88" s="48" t="s">
        <v>316</v>
      </c>
      <c r="B88" s="47" t="s">
        <v>528</v>
      </c>
      <c r="C88" s="47" t="s">
        <v>228</v>
      </c>
    </row>
    <row r="90" spans="1:3">
      <c r="A90" s="48" t="s">
        <v>368</v>
      </c>
      <c r="B90" s="55" t="s">
        <v>369</v>
      </c>
      <c r="C90" s="48" t="s">
        <v>370</v>
      </c>
    </row>
    <row r="91" spans="1:3">
      <c r="A91" s="48" t="s">
        <v>368</v>
      </c>
      <c r="B91" s="55" t="s">
        <v>371</v>
      </c>
      <c r="C91" s="48" t="s">
        <v>372</v>
      </c>
    </row>
    <row r="92" spans="1:3">
      <c r="A92" s="48" t="s">
        <v>368</v>
      </c>
      <c r="B92" s="55" t="s">
        <v>373</v>
      </c>
      <c r="C92" s="48" t="s">
        <v>372</v>
      </c>
    </row>
    <row r="93" spans="1:3">
      <c r="A93" s="48" t="s">
        <v>368</v>
      </c>
      <c r="B93" s="55" t="s">
        <v>374</v>
      </c>
      <c r="C93" s="54" t="s">
        <v>375</v>
      </c>
    </row>
    <row r="94" spans="1:3">
      <c r="A94" s="48" t="s">
        <v>368</v>
      </c>
      <c r="B94" s="47" t="s">
        <v>376</v>
      </c>
      <c r="C94" s="47"/>
    </row>
    <row r="95" spans="1:3">
      <c r="A95" s="48" t="s">
        <v>368</v>
      </c>
      <c r="B95" s="47" t="s">
        <v>377</v>
      </c>
      <c r="C95" s="54"/>
    </row>
    <row r="96" spans="1:3">
      <c r="A96" s="48" t="s">
        <v>368</v>
      </c>
      <c r="B96" s="55" t="s">
        <v>378</v>
      </c>
      <c r="C96" s="54" t="s">
        <v>379</v>
      </c>
    </row>
    <row r="97" spans="1:3">
      <c r="A97" s="48" t="s">
        <v>368</v>
      </c>
      <c r="B97" s="55" t="s">
        <v>380</v>
      </c>
      <c r="C97" s="54" t="s">
        <v>379</v>
      </c>
    </row>
    <row r="98" spans="1:3">
      <c r="A98" s="48" t="s">
        <v>368</v>
      </c>
      <c r="B98" s="55" t="s">
        <v>381</v>
      </c>
      <c r="C98" s="54" t="s">
        <v>382</v>
      </c>
    </row>
    <row r="99" spans="1:3">
      <c r="A99" s="48" t="s">
        <v>368</v>
      </c>
      <c r="B99" s="55" t="s">
        <v>383</v>
      </c>
      <c r="C99" s="54" t="s">
        <v>384</v>
      </c>
    </row>
    <row r="100" spans="1:3">
      <c r="A100" s="48" t="s">
        <v>368</v>
      </c>
      <c r="B100" s="55" t="s">
        <v>385</v>
      </c>
      <c r="C100" s="54" t="s">
        <v>382</v>
      </c>
    </row>
    <row r="101" spans="1:3">
      <c r="A101" s="48" t="s">
        <v>368</v>
      </c>
      <c r="B101" s="55" t="s">
        <v>386</v>
      </c>
      <c r="C101" s="54" t="s">
        <v>379</v>
      </c>
    </row>
    <row r="102" spans="1:3">
      <c r="A102" s="48" t="s">
        <v>368</v>
      </c>
      <c r="B102" s="55" t="s">
        <v>387</v>
      </c>
      <c r="C102" s="54" t="s">
        <v>379</v>
      </c>
    </row>
    <row r="103" spans="1:3">
      <c r="A103" s="48" t="s">
        <v>368</v>
      </c>
      <c r="B103" s="55" t="s">
        <v>388</v>
      </c>
      <c r="C103" s="54" t="s">
        <v>375</v>
      </c>
    </row>
    <row r="104" spans="1:3">
      <c r="A104" s="48" t="s">
        <v>368</v>
      </c>
      <c r="B104" s="55" t="s">
        <v>389</v>
      </c>
      <c r="C104" s="48" t="s">
        <v>372</v>
      </c>
    </row>
    <row r="105" spans="1:3">
      <c r="A105" s="48" t="s">
        <v>368</v>
      </c>
      <c r="B105" s="55" t="s">
        <v>390</v>
      </c>
      <c r="C105" s="54" t="s">
        <v>382</v>
      </c>
    </row>
    <row r="106" spans="1:3">
      <c r="A106" s="48" t="s">
        <v>368</v>
      </c>
      <c r="B106" s="55" t="s">
        <v>391</v>
      </c>
      <c r="C106" s="54" t="s">
        <v>392</v>
      </c>
    </row>
    <row r="107" spans="1:3">
      <c r="A107" s="48" t="s">
        <v>368</v>
      </c>
      <c r="B107" s="55" t="s">
        <v>393</v>
      </c>
      <c r="C107" s="54" t="s">
        <v>392</v>
      </c>
    </row>
    <row r="108" spans="1:3">
      <c r="A108" s="48" t="s">
        <v>368</v>
      </c>
      <c r="B108" s="55" t="s">
        <v>394</v>
      </c>
      <c r="C108" s="54" t="s">
        <v>379</v>
      </c>
    </row>
    <row r="109" spans="1:3">
      <c r="A109" s="48" t="s">
        <v>368</v>
      </c>
      <c r="B109" s="55" t="s">
        <v>395</v>
      </c>
      <c r="C109" s="54" t="s">
        <v>382</v>
      </c>
    </row>
    <row r="110" spans="1:3">
      <c r="A110" s="48" t="s">
        <v>368</v>
      </c>
      <c r="B110" s="55" t="s">
        <v>396</v>
      </c>
      <c r="C110" s="54" t="s">
        <v>379</v>
      </c>
    </row>
    <row r="111" spans="1:3">
      <c r="A111" s="48" t="s">
        <v>368</v>
      </c>
      <c r="B111" s="55" t="s">
        <v>397</v>
      </c>
      <c r="C111" s="54" t="s">
        <v>382</v>
      </c>
    </row>
    <row r="112" spans="1:3">
      <c r="A112" s="48" t="s">
        <v>368</v>
      </c>
      <c r="B112" s="55" t="s">
        <v>398</v>
      </c>
      <c r="C112" s="54" t="s">
        <v>399</v>
      </c>
    </row>
    <row r="113" spans="1:3">
      <c r="A113" s="48" t="s">
        <v>368</v>
      </c>
      <c r="B113" s="55" t="s">
        <v>400</v>
      </c>
      <c r="C113" s="54" t="s">
        <v>375</v>
      </c>
    </row>
    <row r="114" spans="1:3">
      <c r="A114" s="48" t="s">
        <v>368</v>
      </c>
      <c r="B114" s="54" t="s">
        <v>401</v>
      </c>
      <c r="C114" s="47"/>
    </row>
    <row r="115" spans="1:3">
      <c r="A115" s="48" t="s">
        <v>368</v>
      </c>
      <c r="B115" s="55" t="s">
        <v>402</v>
      </c>
      <c r="C115" s="54" t="s">
        <v>382</v>
      </c>
    </row>
    <row r="116" spans="1:3">
      <c r="A116" s="48" t="s">
        <v>368</v>
      </c>
      <c r="B116" s="55" t="s">
        <v>403</v>
      </c>
      <c r="C116" s="54" t="s">
        <v>379</v>
      </c>
    </row>
    <row r="117" spans="1:3">
      <c r="A117" s="48" t="s">
        <v>368</v>
      </c>
      <c r="B117" s="55" t="s">
        <v>404</v>
      </c>
      <c r="C117" s="54" t="s">
        <v>228</v>
      </c>
    </row>
    <row r="118" spans="1:3">
      <c r="A118" s="48" t="s">
        <v>368</v>
      </c>
      <c r="B118" s="56" t="s">
        <v>406</v>
      </c>
      <c r="C118" s="54" t="s">
        <v>228</v>
      </c>
    </row>
    <row r="119" spans="1:3">
      <c r="A119" s="48" t="s">
        <v>368</v>
      </c>
      <c r="B119" s="56" t="s">
        <v>405</v>
      </c>
      <c r="C119" s="54" t="s">
        <v>379</v>
      </c>
    </row>
    <row r="120" spans="1:3">
      <c r="A120" s="48" t="s">
        <v>368</v>
      </c>
      <c r="B120" s="56" t="s">
        <v>735</v>
      </c>
      <c r="C120" s="54" t="s">
        <v>382</v>
      </c>
    </row>
    <row r="122" spans="1:3">
      <c r="A122" s="48" t="s">
        <v>465</v>
      </c>
      <c r="B122" s="47" t="s">
        <v>488</v>
      </c>
      <c r="C122" s="47" t="s">
        <v>493</v>
      </c>
    </row>
    <row r="123" spans="1:3">
      <c r="A123" s="48" t="s">
        <v>465</v>
      </c>
      <c r="B123" s="47" t="s">
        <v>466</v>
      </c>
      <c r="C123" s="48" t="s">
        <v>467</v>
      </c>
    </row>
    <row r="124" spans="1:3">
      <c r="A124" s="48" t="s">
        <v>465</v>
      </c>
      <c r="B124" s="47" t="s">
        <v>468</v>
      </c>
      <c r="C124" s="48" t="s">
        <v>467</v>
      </c>
    </row>
    <row r="125" spans="1:3">
      <c r="A125" s="48" t="s">
        <v>465</v>
      </c>
      <c r="B125" s="47" t="s">
        <v>469</v>
      </c>
      <c r="C125" s="48" t="s">
        <v>467</v>
      </c>
    </row>
    <row r="126" spans="1:3">
      <c r="A126" s="48" t="s">
        <v>465</v>
      </c>
      <c r="B126" s="47" t="s">
        <v>487</v>
      </c>
      <c r="C126" s="47" t="s">
        <v>246</v>
      </c>
    </row>
    <row r="127" spans="1:3">
      <c r="A127" s="48" t="s">
        <v>465</v>
      </c>
      <c r="B127" s="47" t="s">
        <v>470</v>
      </c>
      <c r="C127" s="47" t="s">
        <v>467</v>
      </c>
    </row>
    <row r="128" spans="1:3">
      <c r="A128" s="48" t="s">
        <v>465</v>
      </c>
      <c r="B128" s="47" t="s">
        <v>471</v>
      </c>
      <c r="C128" s="48" t="s">
        <v>467</v>
      </c>
    </row>
    <row r="129" spans="1:3">
      <c r="A129" s="48" t="s">
        <v>465</v>
      </c>
      <c r="B129" s="47" t="s">
        <v>472</v>
      </c>
      <c r="C129" s="48" t="s">
        <v>467</v>
      </c>
    </row>
    <row r="130" spans="1:3">
      <c r="A130" s="48" t="s">
        <v>465</v>
      </c>
      <c r="B130" s="47" t="s">
        <v>473</v>
      </c>
      <c r="C130" s="48" t="s">
        <v>467</v>
      </c>
    </row>
    <row r="131" spans="1:3">
      <c r="A131" s="48" t="s">
        <v>465</v>
      </c>
      <c r="B131" s="47" t="s">
        <v>474</v>
      </c>
      <c r="C131" s="48" t="s">
        <v>722</v>
      </c>
    </row>
    <row r="132" spans="1:3">
      <c r="A132" s="48" t="s">
        <v>465</v>
      </c>
      <c r="B132" s="47" t="s">
        <v>718</v>
      </c>
      <c r="C132" s="48" t="s">
        <v>477</v>
      </c>
    </row>
    <row r="133" spans="1:3">
      <c r="A133" s="48" t="s">
        <v>465</v>
      </c>
      <c r="B133" s="47" t="s">
        <v>523</v>
      </c>
      <c r="C133" s="48" t="s">
        <v>475</v>
      </c>
    </row>
    <row r="134" spans="1:3">
      <c r="A134" s="48" t="s">
        <v>465</v>
      </c>
      <c r="B134" s="47" t="s">
        <v>476</v>
      </c>
      <c r="C134" s="48" t="s">
        <v>477</v>
      </c>
    </row>
    <row r="135" spans="1:3">
      <c r="A135" s="48" t="s">
        <v>465</v>
      </c>
      <c r="B135" s="47" t="s">
        <v>478</v>
      </c>
      <c r="C135" s="48" t="s">
        <v>479</v>
      </c>
    </row>
    <row r="136" spans="1:3">
      <c r="A136" s="48" t="s">
        <v>465</v>
      </c>
      <c r="B136" s="47" t="s">
        <v>717</v>
      </c>
      <c r="C136" s="48" t="s">
        <v>730</v>
      </c>
    </row>
    <row r="137" spans="1:3">
      <c r="A137" s="48" t="s">
        <v>465</v>
      </c>
      <c r="B137" s="47" t="s">
        <v>719</v>
      </c>
      <c r="C137" s="48" t="s">
        <v>723</v>
      </c>
    </row>
    <row r="138" spans="1:3">
      <c r="A138" s="48" t="s">
        <v>465</v>
      </c>
      <c r="B138" s="47" t="s">
        <v>480</v>
      </c>
      <c r="C138" s="48" t="s">
        <v>481</v>
      </c>
    </row>
    <row r="139" spans="1:3">
      <c r="A139" s="48" t="s">
        <v>465</v>
      </c>
      <c r="B139" s="47" t="s">
        <v>482</v>
      </c>
      <c r="C139" s="50" t="s">
        <v>479</v>
      </c>
    </row>
    <row r="140" spans="1:3">
      <c r="A140" s="48" t="s">
        <v>465</v>
      </c>
      <c r="B140" s="47" t="s">
        <v>489</v>
      </c>
      <c r="C140" s="47" t="s">
        <v>711</v>
      </c>
    </row>
    <row r="141" spans="1:3">
      <c r="A141" s="48" t="s">
        <v>465</v>
      </c>
      <c r="B141" s="47" t="s">
        <v>490</v>
      </c>
      <c r="C141" s="48" t="s">
        <v>724</v>
      </c>
    </row>
    <row r="142" spans="1:3">
      <c r="A142" s="48" t="s">
        <v>465</v>
      </c>
      <c r="B142" s="47" t="s">
        <v>492</v>
      </c>
      <c r="C142" s="48" t="s">
        <v>724</v>
      </c>
    </row>
    <row r="143" spans="1:3">
      <c r="A143" s="48" t="s">
        <v>465</v>
      </c>
      <c r="B143" s="47" t="s">
        <v>491</v>
      </c>
      <c r="C143" s="48" t="s">
        <v>724</v>
      </c>
    </row>
    <row r="144" spans="1:3">
      <c r="A144" s="48" t="s">
        <v>465</v>
      </c>
      <c r="B144" s="47" t="s">
        <v>483</v>
      </c>
      <c r="C144" s="48" t="s">
        <v>723</v>
      </c>
    </row>
    <row r="145" spans="1:3">
      <c r="A145" s="48" t="s">
        <v>465</v>
      </c>
      <c r="B145" s="47" t="s">
        <v>484</v>
      </c>
      <c r="C145" s="48" t="s">
        <v>485</v>
      </c>
    </row>
    <row r="146" spans="1:3">
      <c r="A146" s="48" t="s">
        <v>465</v>
      </c>
      <c r="B146" s="47" t="s">
        <v>486</v>
      </c>
      <c r="C146" s="47" t="s">
        <v>246</v>
      </c>
    </row>
    <row r="148" spans="1:3">
      <c r="A148" s="48" t="s">
        <v>494</v>
      </c>
      <c r="B148" s="47" t="s">
        <v>495</v>
      </c>
      <c r="C148" s="50" t="s">
        <v>496</v>
      </c>
    </row>
    <row r="149" spans="1:3">
      <c r="A149" s="48" t="s">
        <v>494</v>
      </c>
      <c r="B149" s="47" t="s">
        <v>497</v>
      </c>
      <c r="C149" s="48" t="s">
        <v>498</v>
      </c>
    </row>
    <row r="150" spans="1:3">
      <c r="A150" s="48" t="s">
        <v>494</v>
      </c>
      <c r="B150" s="47" t="s">
        <v>499</v>
      </c>
      <c r="C150" s="48" t="s">
        <v>498</v>
      </c>
    </row>
    <row r="151" spans="1:3">
      <c r="A151" s="48" t="s">
        <v>494</v>
      </c>
      <c r="B151" s="47" t="s">
        <v>504</v>
      </c>
      <c r="C151" s="50" t="s">
        <v>498</v>
      </c>
    </row>
    <row r="152" spans="1:3">
      <c r="A152" s="48" t="s">
        <v>494</v>
      </c>
      <c r="B152" s="47" t="s">
        <v>500</v>
      </c>
      <c r="C152" s="50" t="s">
        <v>496</v>
      </c>
    </row>
    <row r="153" spans="1:3">
      <c r="A153" s="48" t="s">
        <v>494</v>
      </c>
      <c r="B153" s="47" t="s">
        <v>501</v>
      </c>
      <c r="C153" s="50" t="s">
        <v>496</v>
      </c>
    </row>
    <row r="154" spans="1:3">
      <c r="A154" s="48" t="s">
        <v>494</v>
      </c>
      <c r="B154" s="47" t="s">
        <v>502</v>
      </c>
      <c r="C154" s="50" t="s">
        <v>496</v>
      </c>
    </row>
    <row r="155" spans="1:3">
      <c r="A155" s="48" t="s">
        <v>494</v>
      </c>
      <c r="B155" s="47" t="s">
        <v>511</v>
      </c>
      <c r="C155" s="47" t="s">
        <v>246</v>
      </c>
    </row>
    <row r="156" spans="1:3">
      <c r="A156" s="48" t="s">
        <v>494</v>
      </c>
      <c r="B156" s="47" t="s">
        <v>505</v>
      </c>
      <c r="C156" s="48" t="s">
        <v>498</v>
      </c>
    </row>
    <row r="157" spans="1:3">
      <c r="A157" s="48" t="s">
        <v>494</v>
      </c>
      <c r="B157" s="47" t="s">
        <v>506</v>
      </c>
      <c r="C157" s="48" t="s">
        <v>498</v>
      </c>
    </row>
    <row r="158" spans="1:3">
      <c r="A158" s="48" t="s">
        <v>494</v>
      </c>
      <c r="B158" s="47" t="s">
        <v>507</v>
      </c>
      <c r="C158" s="48" t="s">
        <v>498</v>
      </c>
    </row>
    <row r="159" spans="1:3">
      <c r="A159" s="48" t="s">
        <v>494</v>
      </c>
      <c r="B159" s="47" t="s">
        <v>503</v>
      </c>
      <c r="C159" s="48" t="s">
        <v>498</v>
      </c>
    </row>
    <row r="160" spans="1:3">
      <c r="A160" s="48" t="s">
        <v>494</v>
      </c>
      <c r="B160" s="47" t="s">
        <v>515</v>
      </c>
      <c r="C160" s="76" t="s">
        <v>516</v>
      </c>
    </row>
    <row r="161" spans="1:3">
      <c r="A161" s="48" t="s">
        <v>494</v>
      </c>
      <c r="B161" s="47" t="s">
        <v>509</v>
      </c>
      <c r="C161" s="50" t="s">
        <v>496</v>
      </c>
    </row>
    <row r="162" spans="1:3">
      <c r="A162" s="48" t="s">
        <v>494</v>
      </c>
      <c r="B162" s="47" t="s">
        <v>512</v>
      </c>
      <c r="C162" s="47" t="s">
        <v>246</v>
      </c>
    </row>
    <row r="163" spans="1:3">
      <c r="A163" s="48" t="s">
        <v>494</v>
      </c>
      <c r="B163" s="47" t="s">
        <v>513</v>
      </c>
      <c r="C163" s="47" t="s">
        <v>246</v>
      </c>
    </row>
    <row r="164" spans="1:3">
      <c r="A164" s="48" t="s">
        <v>494</v>
      </c>
      <c r="B164" s="47" t="s">
        <v>514</v>
      </c>
      <c r="C164" s="76" t="s">
        <v>516</v>
      </c>
    </row>
    <row r="165" spans="1:3">
      <c r="A165" s="48" t="s">
        <v>494</v>
      </c>
      <c r="B165" s="47" t="s">
        <v>508</v>
      </c>
      <c r="C165" s="50" t="s">
        <v>496</v>
      </c>
    </row>
  </sheetData>
  <sortState xmlns:xlrd2="http://schemas.microsoft.com/office/spreadsheetml/2017/richdata2" ref="A122:C146">
    <sortCondition ref="B122:B146"/>
  </sortState>
  <pageMargins left="0.7" right="0.7" top="0.75" bottom="0.75" header="0.3" footer="0.3"/>
  <pageSetup paperSize="9" scale="77" orientation="landscape" r:id="rId1"/>
  <rowBreaks count="2" manualBreakCount="2">
    <brk id="14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6 rok zima </vt:lpstr>
      <vt:lpstr>obsada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Magdalena Pilińska</cp:lastModifiedBy>
  <cp:lastPrinted>2026-07-30T09:02:47Z</cp:lastPrinted>
  <dcterms:created xsi:type="dcterms:W3CDTF">2026-04-27T10:14:18Z</dcterms:created>
  <dcterms:modified xsi:type="dcterms:W3CDTF">2026-09-29T10:45:05Z</dcterms:modified>
</cp:coreProperties>
</file>