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HARMONOGRAMY STUDIÓW\2025-2026 harmonogramy studiów\"/>
    </mc:Choice>
  </mc:AlternateContent>
  <xr:revisionPtr revIDLastSave="0" documentId="13_ncr:1_{B965C529-C4D6-49BA-B9D1-9BB17DDA6BD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armonogram studiów" sheetId="2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49" i="2" l="1"/>
  <c r="X49" i="2"/>
  <c r="Y49" i="2"/>
  <c r="Z49" i="2"/>
  <c r="AA49" i="2"/>
  <c r="AH54" i="2"/>
  <c r="AO54" i="2"/>
  <c r="R54" i="2"/>
  <c r="L44" i="2"/>
  <c r="M44" i="2"/>
  <c r="R44" i="2"/>
  <c r="Y44" i="2"/>
  <c r="Y39" i="2"/>
  <c r="R39" i="2"/>
  <c r="L39" i="2"/>
  <c r="M39" i="2"/>
  <c r="L24" i="2"/>
  <c r="M24" i="2"/>
  <c r="R24" i="2"/>
  <c r="Y24" i="2"/>
  <c r="AA13" i="2"/>
  <c r="O44" i="2"/>
  <c r="S44" i="2"/>
  <c r="AD59" i="2"/>
  <c r="AF59" i="2"/>
  <c r="AG59" i="2"/>
  <c r="AH59" i="2"/>
  <c r="R59" i="2"/>
  <c r="S59" i="2"/>
  <c r="I59" i="2"/>
  <c r="K59" i="2"/>
  <c r="L59" i="2"/>
  <c r="M59" i="2"/>
  <c r="N59" i="2"/>
  <c r="L54" i="2"/>
  <c r="M54" i="2"/>
  <c r="N54" i="2"/>
  <c r="L49" i="2"/>
  <c r="M49" i="2"/>
  <c r="N49" i="2"/>
  <c r="P49" i="2"/>
  <c r="Q49" i="2"/>
  <c r="R49" i="2"/>
  <c r="S49" i="2"/>
  <c r="AD49" i="2"/>
  <c r="AF49" i="2"/>
  <c r="AG49" i="2"/>
  <c r="AH49" i="2"/>
  <c r="AK49" i="2"/>
  <c r="AM49" i="2"/>
  <c r="AN49" i="2"/>
  <c r="AO49" i="2"/>
  <c r="AK54" i="2"/>
  <c r="AM54" i="2"/>
  <c r="AN54" i="2"/>
  <c r="AD54" i="2"/>
  <c r="AF54" i="2"/>
  <c r="AG54" i="2"/>
  <c r="AQ76" i="2"/>
  <c r="AQ64" i="2"/>
  <c r="AQ39" i="2"/>
  <c r="AQ24" i="2"/>
  <c r="AN13" i="2"/>
  <c r="AG13" i="2"/>
  <c r="Y13" i="2"/>
  <c r="Z13" i="2"/>
  <c r="R13" i="2"/>
  <c r="K13" i="2"/>
  <c r="L13" i="2"/>
  <c r="M13" i="2"/>
  <c r="N13" i="2"/>
  <c r="Y64" i="2" l="1"/>
  <c r="Y77" i="2" s="1"/>
  <c r="R64" i="2"/>
  <c r="R77" i="2" s="1"/>
  <c r="L64" i="2"/>
  <c r="L77" i="2" s="1"/>
  <c r="AQ77" i="2"/>
  <c r="AQ78" i="2" s="1"/>
  <c r="M64" i="2"/>
  <c r="M77" i="2" s="1"/>
  <c r="AO76" i="2"/>
  <c r="AO59" i="2"/>
  <c r="AO44" i="2"/>
  <c r="AO39" i="2"/>
  <c r="AO24" i="2"/>
  <c r="AO13" i="2"/>
  <c r="AH76" i="2"/>
  <c r="AH44" i="2"/>
  <c r="AH39" i="2"/>
  <c r="AH24" i="2"/>
  <c r="AH13" i="2"/>
  <c r="S76" i="2"/>
  <c r="S54" i="2"/>
  <c r="S64" i="2" s="1"/>
  <c r="S39" i="2"/>
  <c r="S24" i="2"/>
  <c r="S13" i="2"/>
  <c r="AA76" i="2"/>
  <c r="AA59" i="2"/>
  <c r="AA54" i="2"/>
  <c r="AA44" i="2"/>
  <c r="AA39" i="2"/>
  <c r="AA24" i="2"/>
  <c r="AR13" i="2"/>
  <c r="AR24" i="2"/>
  <c r="AR39" i="2"/>
  <c r="H59" i="2"/>
  <c r="I49" i="2"/>
  <c r="K49" i="2"/>
  <c r="D49" i="2"/>
  <c r="D59" i="2"/>
  <c r="D54" i="2"/>
  <c r="F39" i="2"/>
  <c r="G39" i="2"/>
  <c r="I39" i="2"/>
  <c r="K39" i="2"/>
  <c r="N39" i="2"/>
  <c r="O39" i="2"/>
  <c r="P39" i="2"/>
  <c r="Q39" i="2"/>
  <c r="U39" i="2"/>
  <c r="V39" i="2"/>
  <c r="X39" i="2"/>
  <c r="Z39" i="2"/>
  <c r="AC39" i="2"/>
  <c r="AD39" i="2"/>
  <c r="AF39" i="2"/>
  <c r="AG39" i="2"/>
  <c r="AJ39" i="2"/>
  <c r="AK39" i="2"/>
  <c r="AM39" i="2"/>
  <c r="AN39" i="2"/>
  <c r="H39" i="2"/>
  <c r="U24" i="2"/>
  <c r="V24" i="2"/>
  <c r="X24" i="2"/>
  <c r="Z24" i="2"/>
  <c r="AC24" i="2"/>
  <c r="AD24" i="2"/>
  <c r="AF24" i="2"/>
  <c r="AG24" i="2"/>
  <c r="AJ24" i="2"/>
  <c r="AK24" i="2"/>
  <c r="AM24" i="2"/>
  <c r="AN24" i="2"/>
  <c r="I24" i="2"/>
  <c r="K24" i="2"/>
  <c r="N24" i="2"/>
  <c r="O24" i="2"/>
  <c r="P24" i="2"/>
  <c r="Q24" i="2"/>
  <c r="H24" i="2"/>
  <c r="AM13" i="2"/>
  <c r="U13" i="2"/>
  <c r="V13" i="2"/>
  <c r="X13" i="2"/>
  <c r="AC13" i="2"/>
  <c r="AD13" i="2"/>
  <c r="AF13" i="2"/>
  <c r="AJ13" i="2"/>
  <c r="AK13" i="2"/>
  <c r="O13" i="2"/>
  <c r="P13" i="2"/>
  <c r="Q13" i="2"/>
  <c r="I13" i="2"/>
  <c r="H13" i="2"/>
  <c r="AH64" i="2" l="1"/>
  <c r="AH78" i="2" s="1"/>
  <c r="AO64" i="2"/>
  <c r="AO78" i="2" s="1"/>
  <c r="S78" i="2"/>
  <c r="AA64" i="2"/>
  <c r="AR76" i="2"/>
  <c r="K54" i="2"/>
  <c r="I54" i="2"/>
  <c r="H54" i="2"/>
  <c r="G54" i="2"/>
  <c r="F54" i="2"/>
  <c r="E54" i="2"/>
  <c r="K44" i="2"/>
  <c r="N44" i="2"/>
  <c r="N64" i="2" s="1"/>
  <c r="I44" i="2"/>
  <c r="H44" i="2"/>
  <c r="G44" i="2"/>
  <c r="F44" i="2"/>
  <c r="AB76" i="2"/>
  <c r="Z76" i="2"/>
  <c r="T76" i="2"/>
  <c r="P59" i="2"/>
  <c r="Q59" i="2"/>
  <c r="V59" i="2"/>
  <c r="X59" i="2"/>
  <c r="Z59" i="2"/>
  <c r="AC59" i="2"/>
  <c r="AJ59" i="2"/>
  <c r="AK59" i="2"/>
  <c r="AM59" i="2"/>
  <c r="AN59" i="2"/>
  <c r="U54" i="2"/>
  <c r="V54" i="2"/>
  <c r="X54" i="2"/>
  <c r="Z54" i="2"/>
  <c r="AC54" i="2"/>
  <c r="AJ54" i="2"/>
  <c r="U44" i="2"/>
  <c r="V44" i="2"/>
  <c r="X44" i="2"/>
  <c r="Z44" i="2"/>
  <c r="AC44" i="2"/>
  <c r="AD44" i="2"/>
  <c r="AD64" i="2" s="1"/>
  <c r="AF44" i="2"/>
  <c r="AF64" i="2" s="1"/>
  <c r="AG44" i="2"/>
  <c r="AG64" i="2" s="1"/>
  <c r="AJ44" i="2"/>
  <c r="AK44" i="2"/>
  <c r="AM44" i="2"/>
  <c r="AN44" i="2"/>
  <c r="AJ49" i="2"/>
  <c r="AC49" i="2"/>
  <c r="P44" i="2"/>
  <c r="Q44" i="2"/>
  <c r="P54" i="2"/>
  <c r="Q54" i="2"/>
  <c r="O59" i="2"/>
  <c r="O54" i="2"/>
  <c r="O49" i="2"/>
  <c r="D64" i="2"/>
  <c r="D24" i="2"/>
  <c r="D13" i="2"/>
  <c r="AK64" i="2" l="1"/>
  <c r="AK77" i="2" s="1"/>
  <c r="V64" i="2"/>
  <c r="V77" i="2" s="1"/>
  <c r="Z64" i="2"/>
  <c r="Z77" i="2" s="1"/>
  <c r="AN64" i="2"/>
  <c r="AM64" i="2"/>
  <c r="AM77" i="2" s="1"/>
  <c r="X64" i="2"/>
  <c r="X77" i="2" s="1"/>
  <c r="K64" i="2"/>
  <c r="K77" i="2" s="1"/>
  <c r="AH77" i="2"/>
  <c r="AO77" i="2"/>
  <c r="S77" i="2"/>
  <c r="AJ64" i="2"/>
  <c r="AJ77" i="2" s="1"/>
  <c r="G64" i="2"/>
  <c r="G78" i="2" s="1"/>
  <c r="H64" i="2"/>
  <c r="H77" i="2" s="1"/>
  <c r="F64" i="2"/>
  <c r="F77" i="2" s="1"/>
  <c r="I64" i="2"/>
  <c r="I77" i="2" s="1"/>
  <c r="AF77" i="2"/>
  <c r="AC64" i="2"/>
  <c r="AC77" i="2" s="1"/>
  <c r="AD77" i="2"/>
  <c r="T77" i="2"/>
  <c r="P64" i="2"/>
  <c r="P77" i="2" s="1"/>
  <c r="U64" i="2"/>
  <c r="U77" i="2" s="1"/>
  <c r="Q64" i="2"/>
  <c r="Q77" i="2" s="1"/>
  <c r="O64" i="2"/>
  <c r="O77" i="2" s="1"/>
  <c r="D76" i="2"/>
  <c r="G77" i="2" l="1"/>
  <c r="AB77" i="2"/>
  <c r="F78" i="2"/>
  <c r="AN76" i="2"/>
  <c r="AN77" i="2"/>
  <c r="N76" i="2"/>
  <c r="N77" i="2"/>
  <c r="AG76" i="2"/>
  <c r="AG77" i="2"/>
  <c r="D39" i="2" l="1"/>
  <c r="D77" i="2" s="1"/>
  <c r="D78" i="2" l="1"/>
  <c r="AA78" i="2" l="1"/>
  <c r="AA77" i="2"/>
</calcChain>
</file>

<file path=xl/sharedStrings.xml><?xml version="1.0" encoding="utf-8"?>
<sst xmlns="http://schemas.openxmlformats.org/spreadsheetml/2006/main" count="242" uniqueCount="152">
  <si>
    <t>Przedmiot</t>
  </si>
  <si>
    <t>Forma zajęć</t>
  </si>
  <si>
    <t>Semestr I</t>
  </si>
  <si>
    <t>Semestr II</t>
  </si>
  <si>
    <t>Semestr III</t>
  </si>
  <si>
    <t>Semestr IV</t>
  </si>
  <si>
    <t>ECTS</t>
  </si>
  <si>
    <t xml:space="preserve">liczba godzin ogółem </t>
  </si>
  <si>
    <t>wykład</t>
  </si>
  <si>
    <t>praktyki zawodowe</t>
  </si>
  <si>
    <t xml:space="preserve"> ECTS</t>
  </si>
  <si>
    <t>ZO</t>
  </si>
  <si>
    <t>Podstawy języka migowego</t>
  </si>
  <si>
    <t>Ochrona danych osobowych</t>
  </si>
  <si>
    <t>Historia radiologii</t>
  </si>
  <si>
    <t>Sztuczna inteligencja w radiologii</t>
  </si>
  <si>
    <t>Statystyka w badaniach naukowych</t>
  </si>
  <si>
    <t>Dydaktyka medyczna</t>
  </si>
  <si>
    <t>Grupa przedmiotów kierunkowych</t>
  </si>
  <si>
    <t>E</t>
  </si>
  <si>
    <t>Radiologia stomatologiczna</t>
  </si>
  <si>
    <t>Diagnostyka elektromedyczna w pediatrii</t>
  </si>
  <si>
    <t>I moduł do wyboru - 2/3</t>
  </si>
  <si>
    <t xml:space="preserve">Elementy promocji zdrowia </t>
  </si>
  <si>
    <t>Marketing usług medycznych</t>
  </si>
  <si>
    <t>II moduł do wyboru - 2/3</t>
  </si>
  <si>
    <t>Praktyka zawodowa</t>
  </si>
  <si>
    <t>PZ w pracowni RTG dorosłych</t>
  </si>
  <si>
    <t>PZ w pracowni RTG dzieci</t>
  </si>
  <si>
    <t>PZ w pracowni radioterapii</t>
  </si>
  <si>
    <t>Wielokulturowość w medycynie</t>
  </si>
  <si>
    <t>Podstawy zarządzania w ochronie zdrowia</t>
  </si>
  <si>
    <t>Administracja i prowadzenie dokumentacji w podmiotach leczniczych</t>
  </si>
  <si>
    <t>Elementy ubezpieczeń społecznych i zdrowotnych</t>
  </si>
  <si>
    <t>Rentgenodiagnostyka w ortopedii</t>
  </si>
  <si>
    <t>Biosygnały w medycynie</t>
  </si>
  <si>
    <t>Zaawansowane protokoły w densytometrii</t>
  </si>
  <si>
    <t>Stres i wypalenie zawodowe</t>
  </si>
  <si>
    <t>Psychologia zdrowia</t>
  </si>
  <si>
    <t>Prawo medyczne i własność intelektualna</t>
  </si>
  <si>
    <t>Socjologia</t>
  </si>
  <si>
    <t>Filozofia</t>
  </si>
  <si>
    <t xml:space="preserve"> Badania naukowe w elektroradiologii</t>
  </si>
  <si>
    <t>Nowoczesne techniki w medycynie nuklearnej</t>
  </si>
  <si>
    <t>Podstawy interpretacji obrazów TK i MR</t>
  </si>
  <si>
    <t>Kliniczne zastosowanie zaawansowanych metod obrazowania</t>
  </si>
  <si>
    <t>Organizacja i zarządzanie w ZDO</t>
  </si>
  <si>
    <t>Przedmioty ogólne</t>
  </si>
  <si>
    <t>Razem</t>
  </si>
  <si>
    <t xml:space="preserve">forma </t>
  </si>
  <si>
    <t xml:space="preserve">liczba godzin </t>
  </si>
  <si>
    <t>kształcenie  on-line</t>
  </si>
  <si>
    <t>w</t>
  </si>
  <si>
    <t>MK34/M</t>
  </si>
  <si>
    <t>MK35/M</t>
  </si>
  <si>
    <t>MK33/M</t>
  </si>
  <si>
    <t>MK36/M</t>
  </si>
  <si>
    <t>PZ w Pracowni EKG (dorośli, dzieci)</t>
  </si>
  <si>
    <t>PZ w Pracowni EEG  (dorośli, dzieci)</t>
  </si>
  <si>
    <t>PZ  radiologia stomatologiczna</t>
  </si>
  <si>
    <t>Kontraktowanie świadczeń zdrowotnych</t>
  </si>
  <si>
    <t>MK38A/M</t>
  </si>
  <si>
    <t>MK37/M</t>
  </si>
  <si>
    <t>MK31B/M</t>
  </si>
  <si>
    <t>MK31A/M</t>
  </si>
  <si>
    <t>MK30C/M</t>
  </si>
  <si>
    <t>MK30B/M</t>
  </si>
  <si>
    <t>MK30A/M</t>
  </si>
  <si>
    <t>MK28C/M</t>
  </si>
  <si>
    <t>MK28B/M</t>
  </si>
  <si>
    <t>MK28A/M</t>
  </si>
  <si>
    <t>MK27C/M</t>
  </si>
  <si>
    <t>MK27A/M</t>
  </si>
  <si>
    <t>MK26/M</t>
  </si>
  <si>
    <t>MK25/M</t>
  </si>
  <si>
    <t>MK24/M</t>
  </si>
  <si>
    <t>MK23/M</t>
  </si>
  <si>
    <t>MK22/M</t>
  </si>
  <si>
    <t>MK21/M</t>
  </si>
  <si>
    <t>MK20/M</t>
  </si>
  <si>
    <t>MK19/M</t>
  </si>
  <si>
    <t>MK18/M</t>
  </si>
  <si>
    <t>MK17/M</t>
  </si>
  <si>
    <t>MK16/M</t>
  </si>
  <si>
    <t>MK15/M</t>
  </si>
  <si>
    <t>MK14/M</t>
  </si>
  <si>
    <t>MK13/M</t>
  </si>
  <si>
    <t>MK12/M</t>
  </si>
  <si>
    <t>MK11/M</t>
  </si>
  <si>
    <t>MK10/M</t>
  </si>
  <si>
    <t>MK09/M</t>
  </si>
  <si>
    <t>MK08/M</t>
  </si>
  <si>
    <t>MK07/M</t>
  </si>
  <si>
    <t>MK06/M</t>
  </si>
  <si>
    <t>MK05/M</t>
  </si>
  <si>
    <t>MK04/M</t>
  </si>
  <si>
    <t>MK03/M</t>
  </si>
  <si>
    <t>MK02/M</t>
  </si>
  <si>
    <t>MK01/M</t>
  </si>
  <si>
    <t>Zaawansowane protokoły diagnostyczne w MR</t>
  </si>
  <si>
    <t>Wybrane zagadnienia   medycyny paliatywnej</t>
  </si>
  <si>
    <t>Wybrane zagadnienia  medycyny sądowej</t>
  </si>
  <si>
    <t>Wybrane zagadnienia  medycyny ratunkowej</t>
  </si>
  <si>
    <t>III moduł do wyboru - 2/3</t>
  </si>
  <si>
    <t>IV moduł do wyboru - 2/3</t>
  </si>
  <si>
    <t>Przedmiot ogólnouczelniany (do wyboru)</t>
  </si>
  <si>
    <t>Grupa przedmiotów podstawowych</t>
  </si>
  <si>
    <t>Razem  moduły od I do V</t>
  </si>
  <si>
    <t xml:space="preserve">Razem  </t>
  </si>
  <si>
    <t xml:space="preserve"> Razem praktyki zawodowe </t>
  </si>
  <si>
    <t>MK27B/M</t>
  </si>
  <si>
    <t>MK29A/M</t>
  </si>
  <si>
    <t>MK29B/M</t>
  </si>
  <si>
    <t>MK29C/M</t>
  </si>
  <si>
    <t>MK32/M</t>
  </si>
  <si>
    <t>MK38B/M</t>
  </si>
  <si>
    <t>Razem przedmioty ogólne,podstawowe, kierunkowe i moduły do wyboru</t>
  </si>
  <si>
    <t xml:space="preserve">Razem przedmioty ogólne,podstawowe, kierunkowe i moduły do wyboru oraz praktyka zawodowa </t>
  </si>
  <si>
    <t>Rzaem moduł VI</t>
  </si>
  <si>
    <t>Dozymetria promieniowania jonizującego</t>
  </si>
  <si>
    <t>Praktyka wakacyjna Pracownia TK</t>
  </si>
  <si>
    <t>Praktyka wakacyjna Pracownia MR</t>
  </si>
  <si>
    <t>V moduł do wyboru - 1/2</t>
  </si>
  <si>
    <t>Ochrona radiologiczna  z przygotowaniem do uzyskania uprawnień IOR typu R</t>
  </si>
  <si>
    <t>Zaawansowane protokoły diagnostyczne w TK</t>
  </si>
  <si>
    <t>ECTS powiązane z kształtowaniem umiejetności praktycznych</t>
  </si>
  <si>
    <t xml:space="preserve">Język obcy </t>
  </si>
  <si>
    <t>* Zajęcia prowadzone z wykorzystaniem metod i technik kształcenia na odległość w wymiarze ….......... godz. i punktów ECTS …..........</t>
  </si>
  <si>
    <t>Szkolenie biblioteczne …..</t>
  </si>
  <si>
    <t>Szkolenie BHP w wymiarze 4 godz.</t>
  </si>
  <si>
    <t>Dziekan Wydziału</t>
  </si>
  <si>
    <t>Stwierdza się zgodnośc z programem studiów</t>
  </si>
  <si>
    <t>podpis pracownika dziekantu</t>
  </si>
  <si>
    <t>………………………………………...............................</t>
  </si>
  <si>
    <t>Harmonogram studiów</t>
  </si>
  <si>
    <t xml:space="preserve">Kierunek   Elektroradiologia       Poziom studiów II stopnia     Profil praktyczny      Forma studiów stacjonarne </t>
  </si>
  <si>
    <t>Łączna liczba punktów ECTS</t>
  </si>
  <si>
    <t>Z</t>
  </si>
  <si>
    <t>Forma zaliczenia</t>
  </si>
  <si>
    <t>Realizacja od roku akademickiego 2025/2026</t>
  </si>
  <si>
    <t>lektorat języka obcego</t>
  </si>
  <si>
    <t>zajęcia z wych. fiz.</t>
  </si>
  <si>
    <t>seminarium przedmiotowe</t>
  </si>
  <si>
    <t>Lp.</t>
  </si>
  <si>
    <t xml:space="preserve"> Seminarium magisterskie  diagnostyka obrazowa </t>
  </si>
  <si>
    <t xml:space="preserve"> Seminarium magisterskie  radioterapia </t>
  </si>
  <si>
    <t xml:space="preserve">Nowoczesne techniki w radioterapii </t>
  </si>
  <si>
    <t>VI Moduł do wyboru  1/2</t>
  </si>
  <si>
    <t>w.</t>
  </si>
  <si>
    <t>Ustalono na posiedzeniu Rady Wydziału w dniu 10 września 2025 r.</t>
  </si>
  <si>
    <t>seminarium dyplomowe</t>
  </si>
  <si>
    <t>zajęcia praktyczne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</si>
</sst>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22"/>
      <name val="Calibri"/>
      <family val="2"/>
      <scheme val="minor"/>
    </font>
    <font>
      <sz val="1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8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auto="1"/>
      </patternFill>
    </fill>
    <fill>
      <patternFill patternType="solid">
        <fgColor theme="8" tint="0.39997558519241921"/>
        <bgColor indexed="64"/>
      </patternFill>
    </fill>
  </fills>
  <borders count="109">
    <border>
      <left/>
      <right/>
      <top/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/>
      <bottom style="thin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/>
      <diagonal/>
    </border>
    <border>
      <left style="thin">
        <color auto="1"/>
      </left>
      <right style="thick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/>
      <right style="thick">
        <color auto="1"/>
      </right>
      <top style="thin">
        <color auto="1"/>
      </top>
      <bottom/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indexed="64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/>
      <diagonal/>
    </border>
    <border>
      <left style="medium">
        <color auto="1"/>
      </left>
      <right style="thick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ck">
        <color auto="1"/>
      </right>
      <top/>
      <bottom style="medium">
        <color auto="1"/>
      </bottom>
      <diagonal/>
    </border>
    <border>
      <left style="thick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ck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/>
      <top style="thick">
        <color auto="1"/>
      </top>
      <bottom/>
      <diagonal/>
    </border>
    <border>
      <left style="thick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ck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ck">
        <color auto="1"/>
      </left>
      <right style="thick">
        <color auto="1"/>
      </right>
      <top style="thick">
        <color indexed="64"/>
      </top>
      <bottom/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/>
      <diagonal/>
    </border>
    <border>
      <left style="thick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ck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medium">
        <color auto="1"/>
      </bottom>
      <diagonal/>
    </border>
    <border>
      <left style="thin">
        <color auto="1"/>
      </left>
      <right/>
      <top style="thick">
        <color auto="1"/>
      </top>
      <bottom style="medium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ck">
        <color auto="1"/>
      </right>
      <top/>
      <bottom style="medium">
        <color auto="1"/>
      </bottom>
      <diagonal/>
    </border>
    <border>
      <left style="thick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ck">
        <color auto="1"/>
      </left>
      <right style="thick">
        <color auto="1"/>
      </right>
      <top style="medium">
        <color indexed="64"/>
      </top>
      <bottom/>
      <diagonal/>
    </border>
    <border>
      <left style="thick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medium">
        <color indexed="64"/>
      </right>
      <top/>
      <bottom style="thick">
        <color auto="1"/>
      </bottom>
      <diagonal/>
    </border>
    <border>
      <left style="medium">
        <color indexed="64"/>
      </left>
      <right/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 style="medium">
        <color indexed="64"/>
      </right>
      <top style="thick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 style="medium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35">
    <xf numFmtId="0" fontId="0" fillId="0" borderId="0" xfId="0"/>
    <xf numFmtId="0" fontId="0" fillId="0" borderId="0" xfId="0" applyAlignment="1">
      <alignment horizontal="center"/>
    </xf>
    <xf numFmtId="0" fontId="0" fillId="0" borderId="4" xfId="0" applyBorder="1" applyAlignment="1">
      <alignment horizontal="center"/>
    </xf>
    <xf numFmtId="0" fontId="0" fillId="3" borderId="4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2" borderId="24" xfId="0" applyFill="1" applyBorder="1" applyAlignment="1">
      <alignment horizontal="center"/>
    </xf>
    <xf numFmtId="0" fontId="1" fillId="2" borderId="24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3" borderId="6" xfId="0" applyFill="1" applyBorder="1" applyAlignment="1">
      <alignment horizontal="center"/>
    </xf>
    <xf numFmtId="0" fontId="0" fillId="0" borderId="1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2" borderId="30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0" fillId="3" borderId="6" xfId="0" applyFill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2" borderId="29" xfId="0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4" borderId="6" xfId="0" applyFill="1" applyBorder="1" applyAlignment="1">
      <alignment horizontal="center" vertical="center"/>
    </xf>
    <xf numFmtId="0" fontId="0" fillId="5" borderId="4" xfId="0" applyFill="1" applyBorder="1" applyAlignment="1">
      <alignment horizontal="center"/>
    </xf>
    <xf numFmtId="0" fontId="0" fillId="5" borderId="4" xfId="0" applyFill="1" applyBorder="1" applyAlignment="1">
      <alignment horizontal="center" vertical="center"/>
    </xf>
    <xf numFmtId="0" fontId="0" fillId="5" borderId="10" xfId="0" applyFill="1" applyBorder="1" applyAlignment="1">
      <alignment horizontal="center" vertical="center"/>
    </xf>
    <xf numFmtId="0" fontId="0" fillId="5" borderId="3" xfId="0" applyFill="1" applyBorder="1" applyAlignment="1">
      <alignment horizontal="center"/>
    </xf>
    <xf numFmtId="0" fontId="0" fillId="5" borderId="3" xfId="0" applyFill="1" applyBorder="1" applyAlignment="1">
      <alignment horizontal="center" vertical="center"/>
    </xf>
    <xf numFmtId="0" fontId="0" fillId="3" borderId="38" xfId="0" applyFill="1" applyBorder="1" applyAlignment="1">
      <alignment horizontal="center" vertical="center"/>
    </xf>
    <xf numFmtId="0" fontId="0" fillId="5" borderId="20" xfId="0" applyFill="1" applyBorder="1" applyAlignment="1">
      <alignment horizontal="center" vertical="center"/>
    </xf>
    <xf numFmtId="0" fontId="0" fillId="5" borderId="18" xfId="0" applyFill="1" applyBorder="1" applyAlignment="1">
      <alignment horizontal="center" vertical="center"/>
    </xf>
    <xf numFmtId="0" fontId="0" fillId="5" borderId="18" xfId="0" applyFill="1" applyBorder="1" applyAlignment="1">
      <alignment horizontal="center"/>
    </xf>
    <xf numFmtId="0" fontId="0" fillId="0" borderId="1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5" borderId="9" xfId="0" applyFill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3" borderId="5" xfId="0" applyFill="1" applyBorder="1" applyAlignment="1">
      <alignment horizontal="center"/>
    </xf>
    <xf numFmtId="0" fontId="0" fillId="5" borderId="10" xfId="0" applyFill="1" applyBorder="1" applyAlignment="1">
      <alignment horizontal="center"/>
    </xf>
    <xf numFmtId="0" fontId="2" fillId="3" borderId="10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0" fontId="0" fillId="3" borderId="19" xfId="0" applyFill="1" applyBorder="1" applyAlignment="1">
      <alignment horizontal="center" vertical="center"/>
    </xf>
    <xf numFmtId="0" fontId="0" fillId="3" borderId="13" xfId="0" applyFill="1" applyBorder="1" applyAlignment="1">
      <alignment horizontal="center"/>
    </xf>
    <xf numFmtId="0" fontId="1" fillId="2" borderId="29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left" vertical="center" wrapText="1"/>
    </xf>
    <xf numFmtId="0" fontId="0" fillId="0" borderId="42" xfId="0" applyBorder="1" applyAlignment="1">
      <alignment horizontal="center" vertical="center"/>
    </xf>
    <xf numFmtId="0" fontId="0" fillId="5" borderId="24" xfId="0" applyFill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4" xfId="0" applyBorder="1" applyAlignment="1">
      <alignment horizontal="center"/>
    </xf>
    <xf numFmtId="0" fontId="1" fillId="0" borderId="24" xfId="0" applyFont="1" applyBorder="1" applyAlignment="1">
      <alignment horizontal="center" vertical="center"/>
    </xf>
    <xf numFmtId="0" fontId="0" fillId="3" borderId="24" xfId="0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 textRotation="90" wrapText="1"/>
    </xf>
    <xf numFmtId="0" fontId="1" fillId="2" borderId="33" xfId="0" applyFont="1" applyFill="1" applyBorder="1" applyAlignment="1">
      <alignment horizontal="center" vertical="center"/>
    </xf>
    <xf numFmtId="0" fontId="0" fillId="2" borderId="33" xfId="0" applyFill="1" applyBorder="1" applyAlignment="1">
      <alignment horizontal="center"/>
    </xf>
    <xf numFmtId="0" fontId="1" fillId="5" borderId="5" xfId="0" applyFont="1" applyFill="1" applyBorder="1" applyAlignment="1">
      <alignment horizontal="center" vertical="center"/>
    </xf>
    <xf numFmtId="0" fontId="0" fillId="5" borderId="26" xfId="0" applyFill="1" applyBorder="1" applyAlignment="1">
      <alignment horizontal="center" vertical="center"/>
    </xf>
    <xf numFmtId="0" fontId="1" fillId="5" borderId="11" xfId="0" applyFont="1" applyFill="1" applyBorder="1" applyAlignment="1">
      <alignment horizontal="center" vertical="center"/>
    </xf>
    <xf numFmtId="0" fontId="1" fillId="5" borderId="26" xfId="0" applyFont="1" applyFill="1" applyBorder="1" applyAlignment="1">
      <alignment horizontal="center" vertical="center"/>
    </xf>
    <xf numFmtId="0" fontId="0" fillId="3" borderId="50" xfId="0" applyFill="1" applyBorder="1" applyAlignment="1">
      <alignment horizontal="center" vertical="center"/>
    </xf>
    <xf numFmtId="0" fontId="1" fillId="5" borderId="20" xfId="0" applyFont="1" applyFill="1" applyBorder="1" applyAlignment="1">
      <alignment horizontal="center" vertical="center"/>
    </xf>
    <xf numFmtId="0" fontId="0" fillId="2" borderId="37" xfId="0" applyFill="1" applyBorder="1" applyAlignment="1">
      <alignment horizontal="center"/>
    </xf>
    <xf numFmtId="0" fontId="1" fillId="2" borderId="37" xfId="0" applyFont="1" applyFill="1" applyBorder="1" applyAlignment="1">
      <alignment horizontal="center" vertical="center"/>
    </xf>
    <xf numFmtId="0" fontId="0" fillId="5" borderId="9" xfId="0" applyFill="1" applyBorder="1" applyAlignment="1">
      <alignment horizontal="center"/>
    </xf>
    <xf numFmtId="0" fontId="0" fillId="5" borderId="20" xfId="0" applyFill="1" applyBorder="1" applyAlignment="1">
      <alignment horizontal="center"/>
    </xf>
    <xf numFmtId="0" fontId="1" fillId="0" borderId="18" xfId="0" applyFont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0" fillId="0" borderId="58" xfId="0" applyBorder="1" applyAlignment="1">
      <alignment horizontal="center"/>
    </xf>
    <xf numFmtId="0" fontId="0" fillId="0" borderId="53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0" fillId="0" borderId="57" xfId="0" applyBorder="1" applyAlignment="1">
      <alignment horizontal="center"/>
    </xf>
    <xf numFmtId="0" fontId="0" fillId="0" borderId="59" xfId="0" applyBorder="1" applyAlignment="1">
      <alignment horizontal="center"/>
    </xf>
    <xf numFmtId="0" fontId="0" fillId="3" borderId="57" xfId="0" applyFill="1" applyBorder="1" applyAlignment="1">
      <alignment horizontal="center"/>
    </xf>
    <xf numFmtId="0" fontId="9" fillId="2" borderId="24" xfId="0" applyFont="1" applyFill="1" applyBorder="1" applyAlignment="1">
      <alignment horizontal="center" vertical="center" textRotation="90" wrapText="1"/>
    </xf>
    <xf numFmtId="0" fontId="0" fillId="0" borderId="29" xfId="0" applyBorder="1" applyAlignment="1">
      <alignment horizontal="center" vertical="center"/>
    </xf>
    <xf numFmtId="0" fontId="0" fillId="3" borderId="58" xfId="0" applyFill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2" borderId="51" xfId="0" applyFill="1" applyBorder="1" applyAlignment="1">
      <alignment horizontal="center"/>
    </xf>
    <xf numFmtId="0" fontId="0" fillId="2" borderId="39" xfId="0" applyFill="1" applyBorder="1" applyAlignment="1">
      <alignment horizontal="center"/>
    </xf>
    <xf numFmtId="0" fontId="1" fillId="2" borderId="40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3" fillId="0" borderId="23" xfId="0" applyFont="1" applyBorder="1" applyAlignment="1">
      <alignment horizontal="center" vertical="center" textRotation="90" wrapText="1"/>
    </xf>
    <xf numFmtId="0" fontId="0" fillId="0" borderId="63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1" fillId="0" borderId="65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 textRotation="90" wrapText="1"/>
    </xf>
    <xf numFmtId="0" fontId="3" fillId="0" borderId="21" xfId="0" applyFont="1" applyBorder="1" applyAlignment="1">
      <alignment horizontal="center" vertical="center" textRotation="90" wrapText="1"/>
    </xf>
    <xf numFmtId="0" fontId="0" fillId="5" borderId="7" xfId="0" applyFill="1" applyBorder="1" applyAlignment="1">
      <alignment horizontal="center" vertical="center"/>
    </xf>
    <xf numFmtId="0" fontId="3" fillId="5" borderId="54" xfId="0" applyFont="1" applyFill="1" applyBorder="1" applyAlignment="1">
      <alignment horizontal="center" vertical="center" textRotation="90" wrapText="1"/>
    </xf>
    <xf numFmtId="0" fontId="3" fillId="5" borderId="23" xfId="0" applyFont="1" applyFill="1" applyBorder="1" applyAlignment="1">
      <alignment horizontal="center" vertical="center" textRotation="90" wrapText="1"/>
    </xf>
    <xf numFmtId="0" fontId="3" fillId="5" borderId="31" xfId="0" applyFont="1" applyFill="1" applyBorder="1" applyAlignment="1">
      <alignment horizontal="center" vertical="center" textRotation="90" wrapText="1"/>
    </xf>
    <xf numFmtId="0" fontId="0" fillId="0" borderId="27" xfId="0" applyBorder="1" applyAlignment="1">
      <alignment horizontal="center" vertical="center"/>
    </xf>
    <xf numFmtId="0" fontId="0" fillId="2" borderId="73" xfId="0" applyFill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2" borderId="30" xfId="0" applyFill="1" applyBorder="1" applyAlignment="1">
      <alignment horizontal="center"/>
    </xf>
    <xf numFmtId="0" fontId="0" fillId="3" borderId="43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1" fillId="2" borderId="52" xfId="0" applyFont="1" applyFill="1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0" fillId="5" borderId="12" xfId="0" applyFill="1" applyBorder="1" applyAlignment="1">
      <alignment horizontal="center" vertical="center"/>
    </xf>
    <xf numFmtId="0" fontId="0" fillId="3" borderId="43" xfId="0" applyFill="1" applyBorder="1" applyAlignment="1">
      <alignment horizontal="left" vertical="center" wrapText="1"/>
    </xf>
    <xf numFmtId="0" fontId="1" fillId="0" borderId="43" xfId="0" applyFont="1" applyBorder="1" applyAlignment="1">
      <alignment horizontal="center" vertical="center"/>
    </xf>
    <xf numFmtId="0" fontId="0" fillId="3" borderId="58" xfId="0" applyFill="1" applyBorder="1" applyAlignment="1">
      <alignment horizontal="left" vertical="center"/>
    </xf>
    <xf numFmtId="0" fontId="1" fillId="0" borderId="58" xfId="0" applyFont="1" applyBorder="1" applyAlignment="1">
      <alignment horizontal="center" vertical="center"/>
    </xf>
    <xf numFmtId="0" fontId="1" fillId="0" borderId="57" xfId="0" applyFont="1" applyBorder="1" applyAlignment="1">
      <alignment horizontal="center" vertical="center"/>
    </xf>
    <xf numFmtId="0" fontId="0" fillId="3" borderId="58" xfId="0" applyFill="1" applyBorder="1" applyAlignment="1">
      <alignment horizontal="left" vertical="center" wrapText="1"/>
    </xf>
    <xf numFmtId="0" fontId="1" fillId="0" borderId="59" xfId="0" applyFont="1" applyBorder="1" applyAlignment="1">
      <alignment horizontal="center" vertical="center"/>
    </xf>
    <xf numFmtId="0" fontId="0" fillId="5" borderId="25" xfId="0" applyFill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0" fillId="4" borderId="19" xfId="0" applyFill="1" applyBorder="1" applyAlignment="1">
      <alignment horizontal="center" vertical="center"/>
    </xf>
    <xf numFmtId="0" fontId="0" fillId="2" borderId="29" xfId="0" applyFill="1" applyBorder="1" applyAlignment="1">
      <alignment horizontal="center" vertical="center"/>
    </xf>
    <xf numFmtId="0" fontId="1" fillId="2" borderId="75" xfId="0" applyFont="1" applyFill="1" applyBorder="1" applyAlignment="1">
      <alignment horizontal="center" vertical="center"/>
    </xf>
    <xf numFmtId="0" fontId="0" fillId="2" borderId="73" xfId="0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3" fillId="0" borderId="76" xfId="0" applyFont="1" applyBorder="1" applyAlignment="1">
      <alignment horizontal="center" vertical="center" textRotation="90" wrapText="1"/>
    </xf>
    <xf numFmtId="0" fontId="3" fillId="0" borderId="77" xfId="0" applyFont="1" applyBorder="1" applyAlignment="1">
      <alignment horizontal="center" vertical="center" textRotation="90" wrapText="1"/>
    </xf>
    <xf numFmtId="0" fontId="0" fillId="3" borderId="78" xfId="0" applyFill="1" applyBorder="1" applyAlignment="1">
      <alignment horizontal="center" vertical="center"/>
    </xf>
    <xf numFmtId="0" fontId="0" fillId="3" borderId="79" xfId="0" applyFill="1" applyBorder="1" applyAlignment="1">
      <alignment horizontal="center" vertical="center"/>
    </xf>
    <xf numFmtId="0" fontId="0" fillId="3" borderId="43" xfId="0" applyFill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/>
    </xf>
    <xf numFmtId="0" fontId="0" fillId="3" borderId="58" xfId="0" applyFill="1" applyBorder="1" applyAlignment="1">
      <alignment horizontal="center" vertical="center" wrapText="1"/>
    </xf>
    <xf numFmtId="0" fontId="1" fillId="0" borderId="64" xfId="0" applyFont="1" applyBorder="1" applyAlignment="1">
      <alignment horizontal="center" vertical="center"/>
    </xf>
    <xf numFmtId="0" fontId="5" fillId="3" borderId="58" xfId="0" applyFont="1" applyFill="1" applyBorder="1" applyAlignment="1">
      <alignment horizontal="center" vertical="center" wrapText="1"/>
    </xf>
    <xf numFmtId="0" fontId="5" fillId="3" borderId="58" xfId="0" applyFont="1" applyFill="1" applyBorder="1" applyAlignment="1">
      <alignment horizontal="left" vertical="center" wrapText="1"/>
    </xf>
    <xf numFmtId="0" fontId="0" fillId="3" borderId="55" xfId="0" applyFill="1" applyBorder="1" applyAlignment="1">
      <alignment horizontal="center" vertical="center"/>
    </xf>
    <xf numFmtId="0" fontId="1" fillId="3" borderId="50" xfId="0" applyFont="1" applyFill="1" applyBorder="1" applyAlignment="1">
      <alignment horizontal="center" vertical="center"/>
    </xf>
    <xf numFmtId="0" fontId="2" fillId="3" borderId="58" xfId="0" applyFont="1" applyFill="1" applyBorder="1" applyAlignment="1">
      <alignment horizontal="center" vertical="center" wrapText="1"/>
    </xf>
    <xf numFmtId="0" fontId="2" fillId="3" borderId="58" xfId="0" applyFont="1" applyFill="1" applyBorder="1" applyAlignment="1">
      <alignment horizontal="left" vertical="center" wrapText="1"/>
    </xf>
    <xf numFmtId="0" fontId="2" fillId="3" borderId="58" xfId="0" applyFont="1" applyFill="1" applyBorder="1" applyAlignment="1">
      <alignment horizontal="center" vertical="center"/>
    </xf>
    <xf numFmtId="0" fontId="2" fillId="3" borderId="58" xfId="0" applyFont="1" applyFill="1" applyBorder="1" applyAlignment="1">
      <alignment horizontal="left" vertical="center"/>
    </xf>
    <xf numFmtId="0" fontId="2" fillId="3" borderId="57" xfId="0" applyFont="1" applyFill="1" applyBorder="1" applyAlignment="1">
      <alignment horizontal="center" vertical="center" wrapText="1"/>
    </xf>
    <xf numFmtId="0" fontId="2" fillId="3" borderId="57" xfId="0" applyFont="1" applyFill="1" applyBorder="1" applyAlignment="1">
      <alignment horizontal="left" vertical="center" wrapText="1"/>
    </xf>
    <xf numFmtId="0" fontId="0" fillId="5" borderId="78" xfId="0" applyFill="1" applyBorder="1" applyAlignment="1">
      <alignment horizontal="center" vertical="center"/>
    </xf>
    <xf numFmtId="0" fontId="0" fillId="5" borderId="79" xfId="0" applyFill="1" applyBorder="1" applyAlignment="1">
      <alignment horizontal="center" vertical="center"/>
    </xf>
    <xf numFmtId="0" fontId="0" fillId="5" borderId="80" xfId="0" applyFill="1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25" xfId="0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81" xfId="0" applyBorder="1" applyAlignment="1">
      <alignment horizontal="center" vertical="center"/>
    </xf>
    <xf numFmtId="0" fontId="0" fillId="2" borderId="30" xfId="0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0" fontId="0" fillId="2" borderId="33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0" borderId="80" xfId="0" applyBorder="1" applyAlignment="1">
      <alignment horizontal="center" vertical="center"/>
    </xf>
    <xf numFmtId="0" fontId="0" fillId="0" borderId="78" xfId="0" applyBorder="1" applyAlignment="1">
      <alignment horizontal="center" vertical="center"/>
    </xf>
    <xf numFmtId="0" fontId="0" fillId="0" borderId="79" xfId="0" applyBorder="1" applyAlignment="1">
      <alignment horizontal="center" vertical="center"/>
    </xf>
    <xf numFmtId="0" fontId="1" fillId="0" borderId="81" xfId="0" applyFont="1" applyBorder="1" applyAlignment="1">
      <alignment horizontal="center" vertical="center"/>
    </xf>
    <xf numFmtId="0" fontId="0" fillId="3" borderId="43" xfId="0" applyFill="1" applyBorder="1" applyAlignment="1">
      <alignment horizontal="left" vertical="center"/>
    </xf>
    <xf numFmtId="0" fontId="1" fillId="3" borderId="64" xfId="0" applyFont="1" applyFill="1" applyBorder="1" applyAlignment="1">
      <alignment horizontal="center" vertical="center"/>
    </xf>
    <xf numFmtId="0" fontId="0" fillId="3" borderId="57" xfId="0" applyFill="1" applyBorder="1" applyAlignment="1">
      <alignment horizontal="center" vertical="center" wrapText="1"/>
    </xf>
    <xf numFmtId="0" fontId="0" fillId="3" borderId="57" xfId="0" applyFill="1" applyBorder="1" applyAlignment="1">
      <alignment horizontal="left" vertical="center" wrapText="1"/>
    </xf>
    <xf numFmtId="0" fontId="0" fillId="5" borderId="19" xfId="0" applyFill="1" applyBorder="1" applyAlignment="1">
      <alignment horizontal="center" vertical="center"/>
    </xf>
    <xf numFmtId="0" fontId="0" fillId="0" borderId="43" xfId="0" applyBorder="1" applyAlignment="1">
      <alignment horizontal="center" vertical="center" wrapText="1"/>
    </xf>
    <xf numFmtId="0" fontId="0" fillId="0" borderId="43" xfId="0" applyBorder="1" applyAlignment="1">
      <alignment horizontal="left" wrapText="1"/>
    </xf>
    <xf numFmtId="0" fontId="0" fillId="3" borderId="57" xfId="0" applyFill="1" applyBorder="1" applyAlignment="1">
      <alignment horizontal="center" vertical="center"/>
    </xf>
    <xf numFmtId="0" fontId="0" fillId="0" borderId="58" xfId="0" applyBorder="1" applyAlignment="1">
      <alignment horizontal="center" vertical="center" wrapText="1"/>
    </xf>
    <xf numFmtId="0" fontId="0" fillId="0" borderId="58" xfId="0" applyBorder="1" applyAlignment="1">
      <alignment horizontal="left" vertical="center" wrapText="1"/>
    </xf>
    <xf numFmtId="0" fontId="1" fillId="2" borderId="27" xfId="0" applyFont="1" applyFill="1" applyBorder="1" applyAlignment="1">
      <alignment horizontal="center" vertical="center"/>
    </xf>
    <xf numFmtId="0" fontId="1" fillId="3" borderId="49" xfId="0" applyFont="1" applyFill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5" borderId="37" xfId="0" applyFill="1" applyBorder="1" applyAlignment="1">
      <alignment horizontal="center" vertical="center"/>
    </xf>
    <xf numFmtId="0" fontId="1" fillId="5" borderId="33" xfId="0" applyFont="1" applyFill="1" applyBorder="1" applyAlignment="1">
      <alignment horizontal="center" vertical="center"/>
    </xf>
    <xf numFmtId="0" fontId="0" fillId="5" borderId="33" xfId="0" applyFill="1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5" borderId="34" xfId="0" applyFill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0" fillId="0" borderId="25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3" borderId="43" xfId="0" applyFill="1" applyBorder="1" applyAlignment="1">
      <alignment horizontal="center"/>
    </xf>
    <xf numFmtId="0" fontId="0" fillId="3" borderId="58" xfId="0" applyFill="1" applyBorder="1" applyAlignment="1">
      <alignment horizont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3" borderId="7" xfId="0" applyFill="1" applyBorder="1" applyAlignment="1">
      <alignment horizontal="center"/>
    </xf>
    <xf numFmtId="0" fontId="0" fillId="3" borderId="59" xfId="0" applyFill="1" applyBorder="1" applyAlignment="1">
      <alignment horizontal="center"/>
    </xf>
    <xf numFmtId="0" fontId="0" fillId="3" borderId="8" xfId="0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0" fillId="2" borderId="40" xfId="0" applyFill="1" applyBorder="1" applyAlignment="1">
      <alignment horizontal="center" vertical="center"/>
    </xf>
    <xf numFmtId="0" fontId="0" fillId="2" borderId="41" xfId="0" applyFill="1" applyBorder="1" applyAlignment="1">
      <alignment horizontal="center"/>
    </xf>
    <xf numFmtId="0" fontId="0" fillId="2" borderId="44" xfId="0" applyFill="1" applyBorder="1" applyAlignment="1">
      <alignment horizontal="center"/>
    </xf>
    <xf numFmtId="0" fontId="0" fillId="2" borderId="24" xfId="0" applyFill="1" applyBorder="1" applyAlignment="1">
      <alignment horizontal="center" wrapText="1"/>
    </xf>
    <xf numFmtId="0" fontId="0" fillId="2" borderId="33" xfId="0" applyFill="1" applyBorder="1" applyAlignment="1">
      <alignment horizontal="center" wrapText="1"/>
    </xf>
    <xf numFmtId="0" fontId="0" fillId="2" borderId="40" xfId="0" applyFill="1" applyBorder="1" applyAlignment="1">
      <alignment horizontal="center"/>
    </xf>
    <xf numFmtId="0" fontId="0" fillId="2" borderId="83" xfId="0" applyFill="1" applyBorder="1" applyAlignment="1">
      <alignment horizontal="center"/>
    </xf>
    <xf numFmtId="0" fontId="0" fillId="0" borderId="4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55" xfId="0" applyBorder="1" applyAlignment="1">
      <alignment horizontal="center"/>
    </xf>
    <xf numFmtId="0" fontId="0" fillId="0" borderId="84" xfId="0" applyBorder="1" applyAlignment="1">
      <alignment horizontal="center" vertical="center"/>
    </xf>
    <xf numFmtId="0" fontId="1" fillId="0" borderId="85" xfId="0" applyFont="1" applyBorder="1" applyAlignment="1">
      <alignment horizontal="center" vertical="center"/>
    </xf>
    <xf numFmtId="0" fontId="1" fillId="0" borderId="86" xfId="0" applyFont="1" applyBorder="1" applyAlignment="1">
      <alignment horizontal="center" vertical="center"/>
    </xf>
    <xf numFmtId="0" fontId="0" fillId="3" borderId="86" xfId="0" applyFill="1" applyBorder="1" applyAlignment="1">
      <alignment horizontal="center" vertical="center"/>
    </xf>
    <xf numFmtId="0" fontId="0" fillId="3" borderId="84" xfId="0" applyFill="1" applyBorder="1" applyAlignment="1">
      <alignment horizontal="center" vertical="center"/>
    </xf>
    <xf numFmtId="0" fontId="0" fillId="3" borderId="32" xfId="0" applyFill="1" applyBorder="1" applyAlignment="1">
      <alignment horizontal="center" vertical="center"/>
    </xf>
    <xf numFmtId="0" fontId="0" fillId="0" borderId="84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87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9" xfId="0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1" fillId="0" borderId="88" xfId="0" applyFont="1" applyBorder="1" applyAlignment="1">
      <alignment horizontal="center" vertical="center"/>
    </xf>
    <xf numFmtId="0" fontId="1" fillId="0" borderId="89" xfId="0" applyFont="1" applyBorder="1" applyAlignment="1">
      <alignment horizontal="center" vertical="center"/>
    </xf>
    <xf numFmtId="0" fontId="0" fillId="3" borderId="90" xfId="0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0" fillId="0" borderId="90" xfId="0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0" fillId="3" borderId="30" xfId="0" applyFill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3" borderId="55" xfId="0" applyFill="1" applyBorder="1" applyAlignment="1">
      <alignment horizontal="center" vertical="center" wrapText="1"/>
    </xf>
    <xf numFmtId="0" fontId="0" fillId="3" borderId="55" xfId="0" applyFill="1" applyBorder="1" applyAlignment="1">
      <alignment horizontal="left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left" vertical="center" wrapText="1"/>
    </xf>
    <xf numFmtId="0" fontId="0" fillId="3" borderId="18" xfId="0" applyFill="1" applyBorder="1" applyAlignment="1">
      <alignment horizontal="center" vertical="center" wrapText="1"/>
    </xf>
    <xf numFmtId="0" fontId="0" fillId="3" borderId="18" xfId="0" applyFill="1" applyBorder="1" applyAlignment="1">
      <alignment horizontal="left" vertical="center" wrapText="1"/>
    </xf>
    <xf numFmtId="0" fontId="0" fillId="3" borderId="33" xfId="0" applyFill="1" applyBorder="1" applyAlignment="1">
      <alignment horizontal="center" vertical="center"/>
    </xf>
    <xf numFmtId="0" fontId="0" fillId="3" borderId="29" xfId="0" applyFill="1" applyBorder="1" applyAlignment="1">
      <alignment horizontal="center" vertical="center"/>
    </xf>
    <xf numFmtId="0" fontId="3" fillId="0" borderId="89" xfId="0" applyFont="1" applyBorder="1" applyAlignment="1">
      <alignment horizontal="center" vertical="center" textRotation="90" wrapText="1"/>
    </xf>
    <xf numFmtId="0" fontId="0" fillId="0" borderId="28" xfId="0" applyBorder="1" applyAlignment="1">
      <alignment horizontal="center"/>
    </xf>
    <xf numFmtId="0" fontId="0" fillId="3" borderId="91" xfId="0" applyFill="1" applyBorder="1" applyAlignment="1">
      <alignment horizontal="center" vertical="center"/>
    </xf>
    <xf numFmtId="0" fontId="0" fillId="0" borderId="91" xfId="0" applyBorder="1" applyAlignment="1">
      <alignment horizontal="center" vertical="center"/>
    </xf>
    <xf numFmtId="0" fontId="3" fillId="0" borderId="98" xfId="0" applyFont="1" applyBorder="1" applyAlignment="1">
      <alignment horizontal="center" vertical="center" textRotation="90" wrapText="1"/>
    </xf>
    <xf numFmtId="0" fontId="0" fillId="0" borderId="99" xfId="0" applyBorder="1" applyAlignment="1">
      <alignment horizontal="center" vertical="center"/>
    </xf>
    <xf numFmtId="0" fontId="0" fillId="0" borderId="100" xfId="0" applyBorder="1" applyAlignment="1">
      <alignment horizontal="center" vertical="center"/>
    </xf>
    <xf numFmtId="0" fontId="0" fillId="0" borderId="101" xfId="0" applyBorder="1" applyAlignment="1">
      <alignment horizontal="center" vertical="center"/>
    </xf>
    <xf numFmtId="0" fontId="0" fillId="0" borderId="102" xfId="0" applyBorder="1" applyAlignment="1">
      <alignment horizontal="center" vertical="center"/>
    </xf>
    <xf numFmtId="0" fontId="1" fillId="0" borderId="103" xfId="0" applyFont="1" applyBorder="1" applyAlignment="1">
      <alignment horizontal="center" vertical="center"/>
    </xf>
    <xf numFmtId="0" fontId="1" fillId="0" borderId="104" xfId="0" applyFont="1" applyBorder="1" applyAlignment="1">
      <alignment horizontal="center" vertical="center"/>
    </xf>
    <xf numFmtId="0" fontId="0" fillId="3" borderId="101" xfId="0" applyFill="1" applyBorder="1" applyAlignment="1">
      <alignment horizontal="center" vertical="center"/>
    </xf>
    <xf numFmtId="0" fontId="0" fillId="0" borderId="101" xfId="0" applyBorder="1" applyAlignment="1">
      <alignment horizontal="center"/>
    </xf>
    <xf numFmtId="0" fontId="0" fillId="0" borderId="102" xfId="0" applyBorder="1" applyAlignment="1">
      <alignment horizontal="center"/>
    </xf>
    <xf numFmtId="0" fontId="0" fillId="3" borderId="105" xfId="0" applyFill="1" applyBorder="1" applyAlignment="1">
      <alignment horizontal="center" vertical="center"/>
    </xf>
    <xf numFmtId="0" fontId="0" fillId="3" borderId="104" xfId="0" applyFill="1" applyBorder="1" applyAlignment="1">
      <alignment horizontal="center" vertical="center"/>
    </xf>
    <xf numFmtId="0" fontId="2" fillId="0" borderId="101" xfId="0" applyFont="1" applyBorder="1" applyAlignment="1">
      <alignment horizontal="center" vertical="center"/>
    </xf>
    <xf numFmtId="0" fontId="2" fillId="0" borderId="102" xfId="0" applyFont="1" applyBorder="1" applyAlignment="1">
      <alignment horizontal="center" vertical="center"/>
    </xf>
    <xf numFmtId="0" fontId="0" fillId="3" borderId="106" xfId="0" applyFill="1" applyBorder="1" applyAlignment="1">
      <alignment horizontal="center" vertical="center"/>
    </xf>
    <xf numFmtId="0" fontId="0" fillId="0" borderId="107" xfId="0" applyBorder="1" applyAlignment="1">
      <alignment horizontal="center" vertical="center"/>
    </xf>
    <xf numFmtId="0" fontId="0" fillId="0" borderId="105" xfId="0" applyBorder="1" applyAlignment="1">
      <alignment horizontal="center" vertical="center"/>
    </xf>
    <xf numFmtId="0" fontId="0" fillId="0" borderId="106" xfId="0" applyBorder="1" applyAlignment="1">
      <alignment horizontal="center" vertical="center"/>
    </xf>
    <xf numFmtId="0" fontId="0" fillId="3" borderId="102" xfId="0" applyFill="1" applyBorder="1" applyAlignment="1">
      <alignment horizontal="center" vertical="center"/>
    </xf>
    <xf numFmtId="0" fontId="0" fillId="0" borderId="108" xfId="0" applyBorder="1" applyAlignment="1">
      <alignment horizontal="center" vertical="center"/>
    </xf>
    <xf numFmtId="0" fontId="0" fillId="3" borderId="100" xfId="0" applyFill="1" applyBorder="1" applyAlignment="1">
      <alignment horizontal="center" vertical="center"/>
    </xf>
    <xf numFmtId="0" fontId="0" fillId="0" borderId="99" xfId="0" applyBorder="1" applyAlignment="1">
      <alignment horizontal="center"/>
    </xf>
    <xf numFmtId="0" fontId="0" fillId="0" borderId="100" xfId="0" applyBorder="1" applyAlignment="1">
      <alignment horizontal="center"/>
    </xf>
    <xf numFmtId="0" fontId="0" fillId="3" borderId="99" xfId="0" applyFill="1" applyBorder="1" applyAlignment="1">
      <alignment horizontal="center" vertical="center"/>
    </xf>
    <xf numFmtId="0" fontId="0" fillId="0" borderId="24" xfId="0" applyBorder="1" applyAlignment="1">
      <alignment horizontal="left" vertical="center"/>
    </xf>
    <xf numFmtId="0" fontId="0" fillId="0" borderId="24" xfId="0" applyBorder="1" applyAlignment="1">
      <alignment horizontal="left" vertical="center" wrapText="1"/>
    </xf>
    <xf numFmtId="0" fontId="0" fillId="0" borderId="24" xfId="0" applyBorder="1" applyAlignment="1">
      <alignment horizontal="left" wrapText="1"/>
    </xf>
    <xf numFmtId="0" fontId="1" fillId="2" borderId="8" xfId="0" applyFont="1" applyFill="1" applyBorder="1" applyAlignment="1">
      <alignment horizontal="center" vertical="center"/>
    </xf>
    <xf numFmtId="0" fontId="1" fillId="2" borderId="27" xfId="0" applyFont="1" applyFill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/>
    </xf>
    <xf numFmtId="0" fontId="1" fillId="2" borderId="29" xfId="0" applyFont="1" applyFill="1" applyBorder="1" applyAlignment="1">
      <alignment horizontal="center" vertical="center"/>
    </xf>
    <xf numFmtId="0" fontId="1" fillId="2" borderId="66" xfId="0" applyFont="1" applyFill="1" applyBorder="1" applyAlignment="1">
      <alignment horizontal="center" vertical="center"/>
    </xf>
    <xf numFmtId="0" fontId="1" fillId="2" borderId="30" xfId="0" applyFont="1" applyFill="1" applyBorder="1" applyAlignment="1">
      <alignment horizontal="center" vertical="center"/>
    </xf>
    <xf numFmtId="0" fontId="1" fillId="2" borderId="82" xfId="0" applyFont="1" applyFill="1" applyBorder="1" applyAlignment="1">
      <alignment horizontal="center" vertical="center" wrapText="1"/>
    </xf>
    <xf numFmtId="0" fontId="1" fillId="2" borderId="39" xfId="0" applyFont="1" applyFill="1" applyBorder="1" applyAlignment="1">
      <alignment horizontal="center" vertical="center" wrapText="1"/>
    </xf>
    <xf numFmtId="0" fontId="1" fillId="2" borderId="83" xfId="0" applyFont="1" applyFill="1" applyBorder="1" applyAlignment="1">
      <alignment horizontal="center" vertical="center" wrapText="1"/>
    </xf>
    <xf numFmtId="0" fontId="12" fillId="3" borderId="15" xfId="0" applyFont="1" applyFill="1" applyBorder="1" applyAlignment="1">
      <alignment horizontal="left" vertical="center"/>
    </xf>
    <xf numFmtId="0" fontId="12" fillId="3" borderId="0" xfId="0" applyFont="1" applyFill="1" applyAlignment="1">
      <alignment horizontal="left" vertical="center"/>
    </xf>
    <xf numFmtId="0" fontId="12" fillId="3" borderId="35" xfId="0" applyFont="1" applyFill="1" applyBorder="1" applyAlignment="1">
      <alignment horizontal="left" vertical="center"/>
    </xf>
    <xf numFmtId="0" fontId="14" fillId="0" borderId="62" xfId="0" applyFont="1" applyBorder="1" applyAlignment="1">
      <alignment horizontal="left" vertical="center"/>
    </xf>
    <xf numFmtId="0" fontId="14" fillId="0" borderId="60" xfId="0" applyFont="1" applyBorder="1" applyAlignment="1">
      <alignment horizontal="left" vertical="center"/>
    </xf>
    <xf numFmtId="0" fontId="14" fillId="0" borderId="16" xfId="0" applyFont="1" applyBorder="1" applyAlignment="1">
      <alignment horizontal="left" vertical="center"/>
    </xf>
    <xf numFmtId="0" fontId="0" fillId="3" borderId="24" xfId="0" applyFill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0" fontId="3" fillId="0" borderId="92" xfId="0" applyFont="1" applyBorder="1" applyAlignment="1">
      <alignment horizontal="center" vertical="center"/>
    </xf>
    <xf numFmtId="0" fontId="3" fillId="0" borderId="93" xfId="0" applyFont="1" applyBorder="1" applyAlignment="1">
      <alignment horizontal="center" vertical="center"/>
    </xf>
    <xf numFmtId="0" fontId="3" fillId="0" borderId="94" xfId="0" applyFont="1" applyBorder="1" applyAlignment="1">
      <alignment horizontal="center" vertical="center"/>
    </xf>
    <xf numFmtId="0" fontId="3" fillId="0" borderId="95" xfId="0" applyFont="1" applyBorder="1" applyAlignment="1">
      <alignment horizontal="center" vertical="center"/>
    </xf>
    <xf numFmtId="0" fontId="0" fillId="3" borderId="41" xfId="0" applyFill="1" applyBorder="1" applyAlignment="1">
      <alignment horizontal="center" vertical="center"/>
    </xf>
    <xf numFmtId="0" fontId="0" fillId="3" borderId="57" xfId="0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3" fillId="0" borderId="61" xfId="0" applyFont="1" applyBorder="1" applyAlignment="1">
      <alignment horizontal="center" vertical="center" wrapText="1"/>
    </xf>
    <xf numFmtId="0" fontId="3" fillId="0" borderId="47" xfId="0" applyFont="1" applyBorder="1" applyAlignment="1">
      <alignment horizontal="center" vertical="center" wrapText="1"/>
    </xf>
    <xf numFmtId="0" fontId="3" fillId="0" borderId="71" xfId="0" applyFont="1" applyBorder="1" applyAlignment="1">
      <alignment horizontal="center" vertical="center" wrapText="1"/>
    </xf>
    <xf numFmtId="0" fontId="3" fillId="0" borderId="67" xfId="0" applyFont="1" applyBorder="1" applyAlignment="1">
      <alignment horizontal="center" vertical="center"/>
    </xf>
    <xf numFmtId="0" fontId="1" fillId="2" borderId="72" xfId="0" applyFont="1" applyFill="1" applyBorder="1" applyAlignment="1">
      <alignment horizontal="center" wrapText="1"/>
    </xf>
    <xf numFmtId="0" fontId="1" fillId="2" borderId="66" xfId="0" applyFont="1" applyFill="1" applyBorder="1" applyAlignment="1">
      <alignment horizontal="center" wrapText="1"/>
    </xf>
    <xf numFmtId="0" fontId="1" fillId="2" borderId="30" xfId="0" applyFont="1" applyFill="1" applyBorder="1" applyAlignment="1">
      <alignment horizontal="center" wrapText="1"/>
    </xf>
    <xf numFmtId="0" fontId="0" fillId="2" borderId="29" xfId="0" applyFill="1" applyBorder="1" applyAlignment="1">
      <alignment horizontal="center" vertical="center"/>
    </xf>
    <xf numFmtId="0" fontId="0" fillId="2" borderId="66" xfId="0" applyFill="1" applyBorder="1" applyAlignment="1">
      <alignment horizontal="center" vertical="center"/>
    </xf>
    <xf numFmtId="0" fontId="0" fillId="2" borderId="75" xfId="0" applyFill="1" applyBorder="1" applyAlignment="1">
      <alignment horizontal="center" vertical="center"/>
    </xf>
    <xf numFmtId="0" fontId="13" fillId="0" borderId="14" xfId="0" applyFont="1" applyBorder="1" applyAlignment="1">
      <alignment horizontal="left" vertical="center"/>
    </xf>
    <xf numFmtId="0" fontId="13" fillId="0" borderId="36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17" xfId="0" applyFont="1" applyBorder="1" applyAlignment="1">
      <alignment horizontal="left" vertical="center"/>
    </xf>
    <xf numFmtId="0" fontId="0" fillId="2" borderId="29" xfId="0" applyFill="1" applyBorder="1" applyAlignment="1">
      <alignment horizontal="center"/>
    </xf>
    <xf numFmtId="0" fontId="0" fillId="2" borderId="66" xfId="0" applyFill="1" applyBorder="1" applyAlignment="1">
      <alignment horizontal="center"/>
    </xf>
    <xf numFmtId="0" fontId="0" fillId="2" borderId="30" xfId="0" applyFill="1" applyBorder="1" applyAlignment="1">
      <alignment horizontal="center"/>
    </xf>
    <xf numFmtId="0" fontId="9" fillId="0" borderId="53" xfId="0" applyFont="1" applyBorder="1" applyAlignment="1">
      <alignment horizontal="center" vertical="center" textRotation="90" wrapText="1"/>
    </xf>
    <xf numFmtId="0" fontId="3" fillId="0" borderId="14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3" fillId="0" borderId="68" xfId="0" applyFont="1" applyBorder="1" applyAlignment="1">
      <alignment horizontal="center" vertical="center"/>
    </xf>
    <xf numFmtId="0" fontId="3" fillId="5" borderId="45" xfId="0" applyFont="1" applyFill="1" applyBorder="1" applyAlignment="1">
      <alignment horizontal="center" vertical="center" wrapText="1"/>
    </xf>
    <xf numFmtId="0" fontId="3" fillId="0" borderId="45" xfId="0" applyFont="1" applyBorder="1" applyAlignment="1">
      <alignment horizontal="center"/>
    </xf>
    <xf numFmtId="0" fontId="3" fillId="0" borderId="68" xfId="0" applyFont="1" applyBorder="1" applyAlignment="1">
      <alignment horizontal="center"/>
    </xf>
    <xf numFmtId="0" fontId="3" fillId="0" borderId="46" xfId="0" applyFont="1" applyBorder="1" applyAlignment="1">
      <alignment horizontal="center" vertical="center" textRotation="90" wrapText="1"/>
    </xf>
    <xf numFmtId="0" fontId="11" fillId="0" borderId="56" xfId="0" applyFont="1" applyBorder="1" applyAlignment="1">
      <alignment horizontal="center" vertical="center" textRotation="90" wrapText="1"/>
    </xf>
    <xf numFmtId="0" fontId="3" fillId="0" borderId="96" xfId="0" applyFont="1" applyBorder="1" applyAlignment="1">
      <alignment horizontal="center"/>
    </xf>
    <xf numFmtId="0" fontId="3" fillId="0" borderId="69" xfId="0" applyFont="1" applyBorder="1" applyAlignment="1">
      <alignment horizontal="center"/>
    </xf>
    <xf numFmtId="0" fontId="3" fillId="0" borderId="97" xfId="0" applyFont="1" applyBorder="1" applyAlignment="1">
      <alignment horizontal="center"/>
    </xf>
    <xf numFmtId="0" fontId="3" fillId="0" borderId="70" xfId="0" applyFont="1" applyBorder="1" applyAlignment="1">
      <alignment horizontal="center"/>
    </xf>
    <xf numFmtId="0" fontId="0" fillId="2" borderId="74" xfId="0" applyFill="1" applyBorder="1" applyAlignment="1">
      <alignment horizontal="center"/>
    </xf>
    <xf numFmtId="0" fontId="0" fillId="2" borderId="72" xfId="0" applyFill="1" applyBorder="1" applyAlignment="1">
      <alignment horizontal="center" vertical="center"/>
    </xf>
    <xf numFmtId="0" fontId="0" fillId="2" borderId="72" xfId="0" applyFill="1" applyBorder="1" applyAlignment="1">
      <alignment horizontal="center"/>
    </xf>
    <xf numFmtId="0" fontId="0" fillId="2" borderId="74" xfId="0" applyFill="1" applyBorder="1" applyAlignment="1">
      <alignment horizontal="center" vertical="center"/>
    </xf>
    <xf numFmtId="0" fontId="0" fillId="2" borderId="30" xfId="0" applyFill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D93"/>
  <sheetViews>
    <sheetView tabSelected="1" zoomScale="80" zoomScaleNormal="80" workbookViewId="0">
      <pane xSplit="14" ySplit="8" topLeftCell="O56" activePane="bottomRight" state="frozen"/>
      <selection pane="topRight" activeCell="Q1" sqref="Q1"/>
      <selection pane="bottomLeft" activeCell="A9" sqref="A9"/>
      <selection pane="bottomRight" sqref="A1:AR78"/>
    </sheetView>
  </sheetViews>
  <sheetFormatPr defaultColWidth="9.140625" defaultRowHeight="15" x14ac:dyDescent="0.25"/>
  <cols>
    <col min="1" max="1" width="3.85546875" style="1" customWidth="1"/>
    <col min="2" max="2" width="12.140625" style="1" customWidth="1"/>
    <col min="3" max="3" width="42" style="1" customWidth="1"/>
    <col min="4" max="6" width="7" style="1" customWidth="1"/>
    <col min="7" max="7" width="10.140625" style="1" customWidth="1"/>
    <col min="8" max="14" width="5.42578125" style="1" customWidth="1"/>
    <col min="15" max="28" width="4.7109375" style="1" customWidth="1"/>
    <col min="29" max="29" width="5.85546875" style="1" customWidth="1"/>
    <col min="30" max="33" width="4.7109375" style="1" customWidth="1"/>
    <col min="34" max="34" width="5.7109375" style="1" customWidth="1"/>
    <col min="35" max="35" width="6" style="1" customWidth="1"/>
    <col min="36" max="41" width="4.7109375" style="1" customWidth="1"/>
    <col min="42" max="42" width="6" style="1" customWidth="1"/>
    <col min="43" max="43" width="10.5703125" style="1" customWidth="1"/>
    <col min="44" max="44" width="11.140625" style="1" customWidth="1"/>
    <col min="45" max="16384" width="9.140625" style="1"/>
  </cols>
  <sheetData>
    <row r="1" spans="1:56" ht="33.6" customHeight="1" thickTop="1" x14ac:dyDescent="0.25">
      <c r="A1" s="281" t="s">
        <v>134</v>
      </c>
      <c r="B1" s="282"/>
      <c r="C1" s="282"/>
      <c r="D1" s="282"/>
      <c r="E1" s="282"/>
      <c r="F1" s="282"/>
      <c r="G1" s="282"/>
      <c r="H1" s="282"/>
      <c r="I1" s="282"/>
      <c r="J1" s="282"/>
      <c r="K1" s="282"/>
      <c r="L1" s="282"/>
      <c r="M1" s="282"/>
      <c r="N1" s="282"/>
      <c r="O1" s="282"/>
      <c r="P1" s="282"/>
      <c r="Q1" s="282"/>
      <c r="R1" s="282"/>
      <c r="S1" s="282"/>
      <c r="T1" s="282"/>
      <c r="U1" s="282"/>
      <c r="V1" s="282"/>
      <c r="W1" s="282"/>
      <c r="X1" s="282"/>
      <c r="Y1" s="282"/>
      <c r="Z1" s="282"/>
      <c r="AA1" s="282"/>
      <c r="AB1" s="282"/>
      <c r="AC1" s="282"/>
      <c r="AD1" s="282"/>
      <c r="AE1" s="282"/>
      <c r="AF1" s="282"/>
      <c r="AG1" s="282"/>
      <c r="AH1" s="282"/>
      <c r="AI1" s="282"/>
      <c r="AJ1" s="282"/>
      <c r="AK1" s="282"/>
      <c r="AL1" s="282"/>
      <c r="AM1" s="282"/>
      <c r="AN1" s="282"/>
      <c r="AO1" s="282"/>
      <c r="AP1" s="282"/>
      <c r="AQ1" s="282"/>
      <c r="AR1" s="283"/>
      <c r="AS1" s="19"/>
      <c r="AT1" s="19"/>
      <c r="AU1" s="19"/>
      <c r="AV1" s="19"/>
      <c r="AW1" s="19"/>
      <c r="AX1" s="19"/>
      <c r="AY1" s="19"/>
      <c r="AZ1" s="19"/>
      <c r="BA1" s="19"/>
      <c r="BB1" s="19"/>
      <c r="BC1" s="19"/>
      <c r="BD1" s="19"/>
    </row>
    <row r="2" spans="1:56" ht="30.6" customHeight="1" x14ac:dyDescent="0.35">
      <c r="A2" s="278" t="s">
        <v>135</v>
      </c>
      <c r="B2" s="279"/>
      <c r="C2" s="279"/>
      <c r="D2" s="279"/>
      <c r="E2" s="279"/>
      <c r="F2" s="279"/>
      <c r="G2" s="279"/>
      <c r="H2" s="279"/>
      <c r="I2" s="279"/>
      <c r="J2" s="279"/>
      <c r="K2" s="279"/>
      <c r="L2" s="279"/>
      <c r="M2" s="279"/>
      <c r="N2" s="279"/>
      <c r="O2" s="279"/>
      <c r="P2" s="279"/>
      <c r="Q2" s="279"/>
      <c r="R2" s="279"/>
      <c r="S2" s="279"/>
      <c r="T2" s="279"/>
      <c r="U2" s="279"/>
      <c r="V2" s="279"/>
      <c r="W2" s="279"/>
      <c r="X2" s="279"/>
      <c r="Y2" s="279"/>
      <c r="Z2" s="279"/>
      <c r="AA2" s="279"/>
      <c r="AB2" s="279"/>
      <c r="AC2" s="279"/>
      <c r="AD2" s="279"/>
      <c r="AE2" s="279"/>
      <c r="AF2" s="279"/>
      <c r="AG2" s="279"/>
      <c r="AH2" s="279"/>
      <c r="AI2" s="279"/>
      <c r="AJ2" s="279"/>
      <c r="AK2" s="279"/>
      <c r="AL2" s="279"/>
      <c r="AM2" s="279"/>
      <c r="AN2" s="279"/>
      <c r="AO2" s="279"/>
      <c r="AP2" s="279"/>
      <c r="AQ2" s="279"/>
      <c r="AR2" s="280"/>
      <c r="AS2" s="20"/>
      <c r="AT2" s="20"/>
      <c r="AU2" s="20"/>
      <c r="AV2" s="20"/>
      <c r="AW2" s="20"/>
      <c r="AX2" s="20"/>
      <c r="AY2" s="20"/>
      <c r="AZ2" s="20"/>
      <c r="BA2" s="20"/>
      <c r="BB2" s="20"/>
      <c r="BC2" s="20"/>
      <c r="BD2" s="20"/>
    </row>
    <row r="3" spans="1:56" ht="25.9" customHeight="1" thickBot="1" x14ac:dyDescent="0.3">
      <c r="A3" s="310" t="s">
        <v>139</v>
      </c>
      <c r="B3" s="311"/>
      <c r="C3" s="311"/>
      <c r="D3" s="311"/>
      <c r="E3" s="311"/>
      <c r="F3" s="311"/>
      <c r="G3" s="311"/>
      <c r="H3" s="311"/>
      <c r="I3" s="311"/>
      <c r="J3" s="311"/>
      <c r="K3" s="311"/>
      <c r="L3" s="311"/>
      <c r="M3" s="311"/>
      <c r="N3" s="311"/>
      <c r="O3" s="312"/>
      <c r="P3" s="312"/>
      <c r="Q3" s="312"/>
      <c r="R3" s="312"/>
      <c r="S3" s="312"/>
      <c r="T3" s="312"/>
      <c r="U3" s="311"/>
      <c r="V3" s="311"/>
      <c r="W3" s="311"/>
      <c r="X3" s="311"/>
      <c r="Y3" s="311"/>
      <c r="Z3" s="311"/>
      <c r="AA3" s="311"/>
      <c r="AB3" s="311"/>
      <c r="AC3" s="311"/>
      <c r="AD3" s="311"/>
      <c r="AE3" s="311"/>
      <c r="AF3" s="311"/>
      <c r="AG3" s="311"/>
      <c r="AH3" s="311"/>
      <c r="AI3" s="311"/>
      <c r="AJ3" s="311"/>
      <c r="AK3" s="311"/>
      <c r="AL3" s="311"/>
      <c r="AM3" s="311"/>
      <c r="AN3" s="311"/>
      <c r="AO3" s="311"/>
      <c r="AP3" s="311"/>
      <c r="AQ3" s="311"/>
      <c r="AR3" s="313"/>
      <c r="AS3" s="21"/>
      <c r="AT3" s="21"/>
      <c r="AU3" s="21"/>
      <c r="AV3" s="21"/>
      <c r="AW3" s="21"/>
      <c r="AX3" s="21"/>
      <c r="AY3" s="21"/>
      <c r="AZ3" s="21"/>
      <c r="BA3" s="21"/>
      <c r="BB3" s="21"/>
      <c r="BC3" s="21"/>
      <c r="BD3" s="21"/>
    </row>
    <row r="4" spans="1:56" ht="17.45" customHeight="1" thickTop="1" thickBot="1" x14ac:dyDescent="0.3">
      <c r="A4" s="285" t="s">
        <v>143</v>
      </c>
      <c r="B4" s="303"/>
      <c r="C4" s="300" t="s">
        <v>0</v>
      </c>
      <c r="D4" s="324" t="s">
        <v>7</v>
      </c>
      <c r="E4" s="286" t="s">
        <v>1</v>
      </c>
      <c r="F4" s="286"/>
      <c r="G4" s="286"/>
      <c r="H4" s="286"/>
      <c r="I4" s="286"/>
      <c r="J4" s="286"/>
      <c r="K4" s="286"/>
      <c r="L4" s="286"/>
      <c r="M4" s="286"/>
      <c r="N4" s="318"/>
      <c r="O4" s="291" t="s">
        <v>2</v>
      </c>
      <c r="P4" s="292"/>
      <c r="Q4" s="292"/>
      <c r="R4" s="292"/>
      <c r="S4" s="292"/>
      <c r="T4" s="293"/>
      <c r="U4" s="289" t="s">
        <v>3</v>
      </c>
      <c r="V4" s="285"/>
      <c r="W4" s="285"/>
      <c r="X4" s="285"/>
      <c r="Y4" s="285"/>
      <c r="Z4" s="285"/>
      <c r="AA4" s="285"/>
      <c r="AB4" s="285"/>
      <c r="AC4" s="285" t="s">
        <v>4</v>
      </c>
      <c r="AD4" s="285"/>
      <c r="AE4" s="285"/>
      <c r="AF4" s="285"/>
      <c r="AG4" s="285"/>
      <c r="AH4" s="285"/>
      <c r="AI4" s="285"/>
      <c r="AJ4" s="287" t="s">
        <v>5</v>
      </c>
      <c r="AK4" s="287"/>
      <c r="AL4" s="287"/>
      <c r="AM4" s="287"/>
      <c r="AN4" s="287"/>
      <c r="AO4" s="287"/>
      <c r="AP4" s="287"/>
      <c r="AQ4" s="325" t="s">
        <v>136</v>
      </c>
      <c r="AR4" s="317" t="s">
        <v>125</v>
      </c>
    </row>
    <row r="5" spans="1:56" ht="10.5" customHeight="1" thickTop="1" thickBot="1" x14ac:dyDescent="0.3">
      <c r="A5" s="285"/>
      <c r="B5" s="285"/>
      <c r="C5" s="301"/>
      <c r="D5" s="324"/>
      <c r="E5" s="319"/>
      <c r="F5" s="319"/>
      <c r="G5" s="319"/>
      <c r="H5" s="319"/>
      <c r="I5" s="319"/>
      <c r="J5" s="319"/>
      <c r="K5" s="319"/>
      <c r="L5" s="319"/>
      <c r="M5" s="319"/>
      <c r="N5" s="320"/>
      <c r="O5" s="294"/>
      <c r="P5" s="286"/>
      <c r="Q5" s="286"/>
      <c r="R5" s="286"/>
      <c r="S5" s="286"/>
      <c r="T5" s="295"/>
      <c r="U5" s="290"/>
      <c r="V5" s="286"/>
      <c r="W5" s="286"/>
      <c r="X5" s="286"/>
      <c r="Y5" s="286"/>
      <c r="Z5" s="286"/>
      <c r="AA5" s="286"/>
      <c r="AB5" s="286"/>
      <c r="AC5" s="286"/>
      <c r="AD5" s="286"/>
      <c r="AE5" s="286"/>
      <c r="AF5" s="286"/>
      <c r="AG5" s="286"/>
      <c r="AH5" s="286"/>
      <c r="AI5" s="286"/>
      <c r="AJ5" s="288"/>
      <c r="AK5" s="288"/>
      <c r="AL5" s="288"/>
      <c r="AM5" s="288"/>
      <c r="AN5" s="288"/>
      <c r="AO5" s="288"/>
      <c r="AP5" s="288"/>
      <c r="AQ5" s="325"/>
      <c r="AR5" s="317"/>
    </row>
    <row r="6" spans="1:56" ht="39" customHeight="1" thickTop="1" thickBot="1" x14ac:dyDescent="0.3">
      <c r="A6" s="285"/>
      <c r="B6" s="285"/>
      <c r="C6" s="301"/>
      <c r="D6" s="324"/>
      <c r="E6" s="321" t="s">
        <v>51</v>
      </c>
      <c r="F6" s="321"/>
      <c r="G6" s="321"/>
      <c r="H6" s="322"/>
      <c r="I6" s="322"/>
      <c r="J6" s="322"/>
      <c r="K6" s="322"/>
      <c r="L6" s="322"/>
      <c r="M6" s="322"/>
      <c r="N6" s="323"/>
      <c r="O6" s="326"/>
      <c r="P6" s="327"/>
      <c r="Q6" s="327"/>
      <c r="R6" s="327"/>
      <c r="S6" s="327"/>
      <c r="T6" s="328"/>
      <c r="U6" s="327"/>
      <c r="V6" s="327"/>
      <c r="W6" s="327"/>
      <c r="X6" s="327"/>
      <c r="Y6" s="327"/>
      <c r="Z6" s="327"/>
      <c r="AA6" s="327"/>
      <c r="AB6" s="329"/>
      <c r="AC6" s="323"/>
      <c r="AD6" s="327"/>
      <c r="AE6" s="327"/>
      <c r="AF6" s="327"/>
      <c r="AG6" s="327"/>
      <c r="AH6" s="327"/>
      <c r="AI6" s="329"/>
      <c r="AJ6" s="323"/>
      <c r="AK6" s="327"/>
      <c r="AL6" s="327"/>
      <c r="AM6" s="327"/>
      <c r="AN6" s="327"/>
      <c r="AO6" s="327"/>
      <c r="AP6" s="329"/>
      <c r="AQ6" s="325"/>
      <c r="AR6" s="317"/>
    </row>
    <row r="7" spans="1:56" ht="63.6" customHeight="1" thickTop="1" thickBot="1" x14ac:dyDescent="0.3">
      <c r="A7" s="285"/>
      <c r="B7" s="285"/>
      <c r="C7" s="302"/>
      <c r="D7" s="324"/>
      <c r="E7" s="104" t="s">
        <v>49</v>
      </c>
      <c r="F7" s="105" t="s">
        <v>50</v>
      </c>
      <c r="G7" s="106" t="s">
        <v>6</v>
      </c>
      <c r="H7" s="101" t="s">
        <v>8</v>
      </c>
      <c r="I7" s="97" t="s">
        <v>142</v>
      </c>
      <c r="J7" s="97" t="s">
        <v>150</v>
      </c>
      <c r="K7" s="97" t="s">
        <v>151</v>
      </c>
      <c r="L7" s="97" t="s">
        <v>140</v>
      </c>
      <c r="M7" s="97" t="s">
        <v>141</v>
      </c>
      <c r="N7" s="238" t="s">
        <v>9</v>
      </c>
      <c r="O7" s="101" t="s">
        <v>8</v>
      </c>
      <c r="P7" s="97" t="s">
        <v>142</v>
      </c>
      <c r="Q7" s="97" t="s">
        <v>151</v>
      </c>
      <c r="R7" s="132" t="s">
        <v>140</v>
      </c>
      <c r="S7" s="133" t="s">
        <v>10</v>
      </c>
      <c r="T7" s="242" t="s">
        <v>138</v>
      </c>
      <c r="U7" s="101" t="s">
        <v>8</v>
      </c>
      <c r="V7" s="97" t="s">
        <v>142</v>
      </c>
      <c r="W7" s="97" t="s">
        <v>150</v>
      </c>
      <c r="X7" s="97" t="s">
        <v>151</v>
      </c>
      <c r="Y7" s="64" t="s">
        <v>140</v>
      </c>
      <c r="Z7" s="97" t="s">
        <v>9</v>
      </c>
      <c r="AA7" s="102" t="s">
        <v>10</v>
      </c>
      <c r="AB7" s="102" t="s">
        <v>138</v>
      </c>
      <c r="AC7" s="101" t="s">
        <v>8</v>
      </c>
      <c r="AD7" s="97" t="s">
        <v>142</v>
      </c>
      <c r="AE7" s="97" t="s">
        <v>150</v>
      </c>
      <c r="AF7" s="97" t="s">
        <v>151</v>
      </c>
      <c r="AG7" s="97" t="s">
        <v>9</v>
      </c>
      <c r="AH7" s="102" t="s">
        <v>10</v>
      </c>
      <c r="AI7" s="102" t="s">
        <v>138</v>
      </c>
      <c r="AJ7" s="101" t="s">
        <v>8</v>
      </c>
      <c r="AK7" s="97" t="s">
        <v>142</v>
      </c>
      <c r="AL7" s="97" t="s">
        <v>150</v>
      </c>
      <c r="AM7" s="97" t="s">
        <v>151</v>
      </c>
      <c r="AN7" s="97" t="s">
        <v>9</v>
      </c>
      <c r="AO7" s="102" t="s">
        <v>10</v>
      </c>
      <c r="AP7" s="102" t="s">
        <v>138</v>
      </c>
      <c r="AQ7" s="325"/>
      <c r="AR7" s="317"/>
    </row>
    <row r="8" spans="1:56" ht="21.75" customHeight="1" thickBot="1" x14ac:dyDescent="0.3">
      <c r="A8" s="304" t="s">
        <v>47</v>
      </c>
      <c r="B8" s="305"/>
      <c r="C8" s="306"/>
      <c r="D8" s="8"/>
      <c r="E8" s="314"/>
      <c r="F8" s="315"/>
      <c r="G8" s="316"/>
      <c r="H8" s="314"/>
      <c r="I8" s="315"/>
      <c r="J8" s="315"/>
      <c r="K8" s="315"/>
      <c r="L8" s="315"/>
      <c r="M8" s="315"/>
      <c r="N8" s="315"/>
      <c r="O8" s="314"/>
      <c r="P8" s="315"/>
      <c r="Q8" s="315"/>
      <c r="R8" s="315"/>
      <c r="S8" s="315"/>
      <c r="T8" s="316"/>
      <c r="U8" s="315"/>
      <c r="V8" s="315"/>
      <c r="W8" s="315"/>
      <c r="X8" s="315"/>
      <c r="Y8" s="315"/>
      <c r="Z8" s="315"/>
      <c r="AA8" s="315"/>
      <c r="AB8" s="316"/>
      <c r="AC8" s="314"/>
      <c r="AD8" s="315"/>
      <c r="AE8" s="315"/>
      <c r="AF8" s="315"/>
      <c r="AG8" s="315"/>
      <c r="AH8" s="315"/>
      <c r="AI8" s="316"/>
      <c r="AJ8" s="314"/>
      <c r="AK8" s="315"/>
      <c r="AL8" s="315"/>
      <c r="AM8" s="315"/>
      <c r="AN8" s="315"/>
      <c r="AO8" s="315"/>
      <c r="AP8" s="330"/>
      <c r="AQ8" s="108"/>
      <c r="AR8" s="89"/>
    </row>
    <row r="9" spans="1:56" x14ac:dyDescent="0.25">
      <c r="A9" s="112">
        <v>1</v>
      </c>
      <c r="B9" s="112" t="s">
        <v>98</v>
      </c>
      <c r="C9" s="118" t="s">
        <v>126</v>
      </c>
      <c r="D9" s="119">
        <v>60</v>
      </c>
      <c r="E9" s="117"/>
      <c r="F9" s="29"/>
      <c r="G9" s="69"/>
      <c r="H9" s="13"/>
      <c r="I9" s="10"/>
      <c r="J9" s="10"/>
      <c r="K9" s="10"/>
      <c r="L9" s="10">
        <v>60</v>
      </c>
      <c r="M9" s="10"/>
      <c r="N9" s="11"/>
      <c r="O9" s="243"/>
      <c r="P9" s="4"/>
      <c r="Q9" s="4"/>
      <c r="R9" s="5">
        <v>30</v>
      </c>
      <c r="S9" s="208">
        <v>2</v>
      </c>
      <c r="T9" s="244" t="s">
        <v>11</v>
      </c>
      <c r="U9" s="107"/>
      <c r="V9" s="10"/>
      <c r="W9" s="10"/>
      <c r="X9" s="10"/>
      <c r="Y9" s="10">
        <v>30</v>
      </c>
      <c r="Z9" s="10"/>
      <c r="AA9" s="98">
        <v>2</v>
      </c>
      <c r="AB9" s="48" t="s">
        <v>19</v>
      </c>
      <c r="AC9" s="216"/>
      <c r="AD9" s="2"/>
      <c r="AE9" s="2"/>
      <c r="AF9" s="2"/>
      <c r="AG9" s="2"/>
      <c r="AH9" s="5"/>
      <c r="AI9" s="48"/>
      <c r="AJ9" s="39"/>
      <c r="AK9" s="2"/>
      <c r="AL9" s="2"/>
      <c r="AM9" s="2"/>
      <c r="AN9" s="25"/>
      <c r="AO9" s="11"/>
      <c r="AP9" s="48"/>
      <c r="AQ9" s="53">
        <v>4</v>
      </c>
      <c r="AR9" s="84">
        <v>4</v>
      </c>
    </row>
    <row r="10" spans="1:56" x14ac:dyDescent="0.25">
      <c r="A10" s="91">
        <v>2</v>
      </c>
      <c r="B10" s="91" t="s">
        <v>97</v>
      </c>
      <c r="C10" s="120" t="s">
        <v>12</v>
      </c>
      <c r="D10" s="121">
        <v>40</v>
      </c>
      <c r="E10" s="103"/>
      <c r="F10" s="28"/>
      <c r="G10" s="67"/>
      <c r="H10" s="14">
        <v>10</v>
      </c>
      <c r="I10" s="4">
        <v>30</v>
      </c>
      <c r="J10" s="4"/>
      <c r="K10" s="2"/>
      <c r="L10" s="2"/>
      <c r="M10" s="2"/>
      <c r="N10" s="25"/>
      <c r="O10" s="245">
        <v>10</v>
      </c>
      <c r="P10" s="4">
        <v>30</v>
      </c>
      <c r="Q10" s="4"/>
      <c r="R10" s="5"/>
      <c r="S10" s="4">
        <v>3</v>
      </c>
      <c r="T10" s="246" t="s">
        <v>11</v>
      </c>
      <c r="U10" s="58"/>
      <c r="V10" s="4"/>
      <c r="W10" s="4"/>
      <c r="X10" s="4"/>
      <c r="Y10" s="4"/>
      <c r="Z10" s="4"/>
      <c r="AA10" s="5"/>
      <c r="AB10" s="38"/>
      <c r="AC10" s="217"/>
      <c r="AD10" s="2"/>
      <c r="AE10" s="2"/>
      <c r="AF10" s="2"/>
      <c r="AG10" s="2"/>
      <c r="AH10" s="5"/>
      <c r="AI10" s="38"/>
      <c r="AJ10" s="39"/>
      <c r="AK10" s="2"/>
      <c r="AL10" s="2"/>
      <c r="AM10" s="2"/>
      <c r="AN10" s="25"/>
      <c r="AO10" s="5"/>
      <c r="AP10" s="38"/>
      <c r="AQ10" s="5">
        <v>3</v>
      </c>
      <c r="AR10" s="81">
        <v>3</v>
      </c>
    </row>
    <row r="11" spans="1:56" x14ac:dyDescent="0.25">
      <c r="A11" s="91">
        <v>3</v>
      </c>
      <c r="B11" s="91" t="s">
        <v>96</v>
      </c>
      <c r="C11" s="120" t="s">
        <v>41</v>
      </c>
      <c r="D11" s="122">
        <v>20</v>
      </c>
      <c r="E11" s="103"/>
      <c r="F11" s="28"/>
      <c r="G11" s="67"/>
      <c r="H11" s="14">
        <v>20</v>
      </c>
      <c r="I11" s="2"/>
      <c r="J11" s="2"/>
      <c r="K11" s="2"/>
      <c r="L11" s="2"/>
      <c r="M11" s="2"/>
      <c r="N11" s="25"/>
      <c r="O11" s="243"/>
      <c r="P11" s="10"/>
      <c r="Q11" s="10"/>
      <c r="R11" s="11"/>
      <c r="S11" s="4"/>
      <c r="T11" s="246"/>
      <c r="U11" s="107"/>
      <c r="V11" s="4"/>
      <c r="W11" s="4"/>
      <c r="X11" s="4"/>
      <c r="Y11" s="4"/>
      <c r="Z11" s="4"/>
      <c r="AA11" s="5"/>
      <c r="AB11" s="38"/>
      <c r="AC11" s="218"/>
      <c r="AD11" s="109"/>
      <c r="AE11" s="109"/>
      <c r="AF11" s="109"/>
      <c r="AG11" s="109"/>
      <c r="AH11" s="5"/>
      <c r="AI11" s="38"/>
      <c r="AJ11" s="13">
        <v>20</v>
      </c>
      <c r="AK11" s="109"/>
      <c r="AL11" s="109"/>
      <c r="AM11" s="109"/>
      <c r="AN11" s="189"/>
      <c r="AO11" s="5">
        <v>1</v>
      </c>
      <c r="AP11" s="38" t="s">
        <v>11</v>
      </c>
      <c r="AQ11" s="5">
        <v>1</v>
      </c>
      <c r="AR11" s="82"/>
    </row>
    <row r="12" spans="1:56" x14ac:dyDescent="0.25">
      <c r="A12" s="91">
        <v>4</v>
      </c>
      <c r="B12" s="91" t="s">
        <v>95</v>
      </c>
      <c r="C12" s="123" t="s">
        <v>105</v>
      </c>
      <c r="D12" s="122">
        <v>30</v>
      </c>
      <c r="E12" s="103"/>
      <c r="F12" s="28"/>
      <c r="G12" s="67"/>
      <c r="H12" s="14">
        <v>30</v>
      </c>
      <c r="I12" s="2"/>
      <c r="J12" s="2"/>
      <c r="K12" s="2"/>
      <c r="L12" s="2"/>
      <c r="M12" s="2"/>
      <c r="N12" s="25"/>
      <c r="O12" s="243"/>
      <c r="P12" s="10"/>
      <c r="Q12" s="10"/>
      <c r="R12" s="11"/>
      <c r="S12" s="4"/>
      <c r="T12" s="246"/>
      <c r="U12" s="107"/>
      <c r="V12" s="4"/>
      <c r="W12" s="4"/>
      <c r="X12" s="4"/>
      <c r="Y12" s="4"/>
      <c r="Z12" s="4"/>
      <c r="AA12" s="131"/>
      <c r="AB12" s="219"/>
      <c r="AC12" s="218"/>
      <c r="AD12" s="109"/>
      <c r="AE12" s="109"/>
      <c r="AF12" s="109"/>
      <c r="AG12" s="109"/>
      <c r="AH12" s="11"/>
      <c r="AI12" s="36"/>
      <c r="AJ12" s="13">
        <v>30</v>
      </c>
      <c r="AK12" s="109"/>
      <c r="AL12" s="109"/>
      <c r="AM12" s="109"/>
      <c r="AN12" s="189"/>
      <c r="AO12" s="5">
        <v>2</v>
      </c>
      <c r="AP12" s="38" t="s">
        <v>137</v>
      </c>
      <c r="AQ12" s="26">
        <v>2</v>
      </c>
      <c r="AR12" s="82"/>
    </row>
    <row r="13" spans="1:56" ht="15.75" thickBot="1" x14ac:dyDescent="0.3">
      <c r="A13" s="85"/>
      <c r="B13" s="85"/>
      <c r="C13" s="85" t="s">
        <v>48</v>
      </c>
      <c r="D13" s="124">
        <f>SUM(D9:D12)</f>
        <v>150</v>
      </c>
      <c r="E13" s="125"/>
      <c r="F13" s="34"/>
      <c r="G13" s="70"/>
      <c r="H13" s="126">
        <f>SUM(H9:H12)</f>
        <v>60</v>
      </c>
      <c r="I13" s="126">
        <f t="shared" ref="I13:N13" si="0">SUM(I9:I12)</f>
        <v>30</v>
      </c>
      <c r="J13" s="126"/>
      <c r="K13" s="126">
        <f t="shared" si="0"/>
        <v>0</v>
      </c>
      <c r="L13" s="126">
        <f t="shared" si="0"/>
        <v>60</v>
      </c>
      <c r="M13" s="126">
        <f t="shared" si="0"/>
        <v>0</v>
      </c>
      <c r="N13" s="225">
        <f t="shared" si="0"/>
        <v>0</v>
      </c>
      <c r="O13" s="247">
        <f>SUM(O9:O12)</f>
        <v>10</v>
      </c>
      <c r="P13" s="126">
        <f t="shared" ref="P13" si="1">SUM(P9:P12)</f>
        <v>30</v>
      </c>
      <c r="Q13" s="126">
        <f t="shared" ref="Q13:R13" si="2">SUM(Q9:Q12)</f>
        <v>0</v>
      </c>
      <c r="R13" s="126">
        <f t="shared" si="2"/>
        <v>30</v>
      </c>
      <c r="S13" s="209">
        <f t="shared" ref="S13" si="3">SUM(S9:S12)</f>
        <v>5</v>
      </c>
      <c r="T13" s="248"/>
      <c r="U13" s="126">
        <f t="shared" ref="U13" si="4">SUM(U9:U12)</f>
        <v>0</v>
      </c>
      <c r="V13" s="126">
        <f t="shared" ref="V13" si="5">SUM(V9:V12)</f>
        <v>0</v>
      </c>
      <c r="W13" s="126"/>
      <c r="X13" s="126">
        <f t="shared" ref="X13:Z13" si="6">SUM(X9:X12)</f>
        <v>0</v>
      </c>
      <c r="Y13" s="126">
        <f t="shared" si="6"/>
        <v>30</v>
      </c>
      <c r="Z13" s="126">
        <f t="shared" si="6"/>
        <v>0</v>
      </c>
      <c r="AA13" s="126">
        <f>SUM(AA9:AA12)</f>
        <v>2</v>
      </c>
      <c r="AB13" s="210"/>
      <c r="AC13" s="220">
        <f t="shared" ref="AC13" si="7">SUM(AC9:AC12)</f>
        <v>0</v>
      </c>
      <c r="AD13" s="126">
        <f t="shared" ref="AD13" si="8">SUM(AD9:AD12)</f>
        <v>0</v>
      </c>
      <c r="AE13" s="126"/>
      <c r="AF13" s="126">
        <f t="shared" ref="AF13:AG13" si="9">SUM(AF9:AF12)</f>
        <v>0</v>
      </c>
      <c r="AG13" s="126">
        <f t="shared" si="9"/>
        <v>0</v>
      </c>
      <c r="AH13" s="221">
        <f t="shared" ref="AH13" si="10">SUM(AH9:AH12)</f>
        <v>0</v>
      </c>
      <c r="AI13" s="210"/>
      <c r="AJ13" s="126">
        <f t="shared" ref="AJ13" si="11">SUM(AJ9:AJ12)</f>
        <v>50</v>
      </c>
      <c r="AK13" s="126">
        <f t="shared" ref="AK13" si="12">SUM(AK9:AK12)</f>
        <v>0</v>
      </c>
      <c r="AL13" s="126"/>
      <c r="AM13" s="126">
        <f t="shared" ref="AM13:AN13" si="13">SUM(AM9:AM12)</f>
        <v>0</v>
      </c>
      <c r="AN13" s="126">
        <f t="shared" si="13"/>
        <v>0</v>
      </c>
      <c r="AO13" s="225">
        <f t="shared" ref="AO13" si="14">SUM(AO9:AO12)</f>
        <v>3</v>
      </c>
      <c r="AP13" s="210"/>
      <c r="AQ13" s="127">
        <v>10</v>
      </c>
      <c r="AR13" s="85">
        <f>SUM(AR9:AR12)</f>
        <v>7</v>
      </c>
    </row>
    <row r="14" spans="1:56" ht="22.5" customHeight="1" thickBot="1" x14ac:dyDescent="0.3">
      <c r="A14" s="307" t="s">
        <v>106</v>
      </c>
      <c r="B14" s="308"/>
      <c r="C14" s="309"/>
      <c r="D14" s="129"/>
      <c r="E14" s="331"/>
      <c r="F14" s="308"/>
      <c r="G14" s="333"/>
      <c r="H14" s="331"/>
      <c r="I14" s="308"/>
      <c r="J14" s="308"/>
      <c r="K14" s="308"/>
      <c r="L14" s="308"/>
      <c r="M14" s="308"/>
      <c r="N14" s="308"/>
      <c r="O14" s="307"/>
      <c r="P14" s="308"/>
      <c r="Q14" s="308"/>
      <c r="R14" s="308"/>
      <c r="S14" s="308"/>
      <c r="T14" s="334"/>
      <c r="U14" s="308"/>
      <c r="V14" s="308"/>
      <c r="W14" s="308"/>
      <c r="X14" s="308"/>
      <c r="Y14" s="308"/>
      <c r="Z14" s="308"/>
      <c r="AA14" s="308"/>
      <c r="AB14" s="333"/>
      <c r="AC14" s="332"/>
      <c r="AD14" s="315"/>
      <c r="AE14" s="315"/>
      <c r="AF14" s="315"/>
      <c r="AG14" s="315"/>
      <c r="AH14" s="315"/>
      <c r="AI14" s="330"/>
      <c r="AJ14" s="331"/>
      <c r="AK14" s="308"/>
      <c r="AL14" s="308"/>
      <c r="AM14" s="308"/>
      <c r="AN14" s="308"/>
      <c r="AO14" s="308"/>
      <c r="AP14" s="333"/>
      <c r="AQ14" s="130"/>
      <c r="AR14" s="8"/>
    </row>
    <row r="15" spans="1:56" x14ac:dyDescent="0.25">
      <c r="A15" s="190">
        <v>5</v>
      </c>
      <c r="B15" s="136" t="s">
        <v>94</v>
      </c>
      <c r="C15" s="118" t="s">
        <v>13</v>
      </c>
      <c r="D15" s="137">
        <v>20</v>
      </c>
      <c r="E15" s="43"/>
      <c r="F15" s="29"/>
      <c r="G15" s="69"/>
      <c r="H15" s="13">
        <v>20</v>
      </c>
      <c r="I15" s="109"/>
      <c r="J15" s="109"/>
      <c r="K15" s="109"/>
      <c r="L15" s="109"/>
      <c r="M15" s="109"/>
      <c r="N15" s="189"/>
      <c r="O15" s="243"/>
      <c r="P15" s="10"/>
      <c r="Q15" s="10"/>
      <c r="R15" s="11"/>
      <c r="S15" s="208"/>
      <c r="T15" s="244"/>
      <c r="U15" s="13"/>
      <c r="V15" s="10"/>
      <c r="W15" s="10"/>
      <c r="X15" s="10"/>
      <c r="Y15" s="10"/>
      <c r="Z15" s="10"/>
      <c r="AA15" s="208"/>
      <c r="AB15" s="48"/>
      <c r="AC15" s="13">
        <v>20</v>
      </c>
      <c r="AD15" s="109"/>
      <c r="AE15" s="109"/>
      <c r="AF15" s="109"/>
      <c r="AG15" s="109"/>
      <c r="AH15" s="11">
        <v>1</v>
      </c>
      <c r="AI15" s="48" t="s">
        <v>11</v>
      </c>
      <c r="AJ15" s="13"/>
      <c r="AK15" s="109"/>
      <c r="AL15" s="109"/>
      <c r="AM15" s="109"/>
      <c r="AN15" s="189"/>
      <c r="AO15" s="11"/>
      <c r="AP15" s="48"/>
      <c r="AQ15" s="11">
        <v>1</v>
      </c>
      <c r="AR15" s="86"/>
    </row>
    <row r="16" spans="1:56" x14ac:dyDescent="0.25">
      <c r="A16" s="191">
        <v>6</v>
      </c>
      <c r="B16" s="138" t="s">
        <v>93</v>
      </c>
      <c r="C16" s="123" t="s">
        <v>39</v>
      </c>
      <c r="D16" s="100">
        <v>30</v>
      </c>
      <c r="E16" s="31"/>
      <c r="F16" s="28"/>
      <c r="G16" s="67"/>
      <c r="H16" s="14">
        <v>30</v>
      </c>
      <c r="I16" s="2"/>
      <c r="J16" s="2"/>
      <c r="K16" s="2"/>
      <c r="L16" s="2"/>
      <c r="M16" s="2"/>
      <c r="N16" s="25"/>
      <c r="O16" s="243"/>
      <c r="P16" s="10"/>
      <c r="Q16" s="10"/>
      <c r="R16" s="11"/>
      <c r="S16" s="4"/>
      <c r="T16" s="246"/>
      <c r="U16" s="13">
        <v>30</v>
      </c>
      <c r="V16" s="10"/>
      <c r="W16" s="10"/>
      <c r="X16" s="10"/>
      <c r="Y16" s="10"/>
      <c r="Z16" s="10"/>
      <c r="AA16" s="10">
        <v>2</v>
      </c>
      <c r="AB16" s="38" t="s">
        <v>11</v>
      </c>
      <c r="AC16" s="13"/>
      <c r="AD16" s="109"/>
      <c r="AE16" s="109"/>
      <c r="AF16" s="109"/>
      <c r="AG16" s="109"/>
      <c r="AH16" s="5"/>
      <c r="AI16" s="38"/>
      <c r="AJ16" s="13"/>
      <c r="AK16" s="109"/>
      <c r="AL16" s="109"/>
      <c r="AM16" s="109"/>
      <c r="AN16" s="189"/>
      <c r="AO16" s="5"/>
      <c r="AP16" s="38" t="s">
        <v>11</v>
      </c>
      <c r="AQ16" s="22">
        <v>2</v>
      </c>
      <c r="AR16" s="82"/>
    </row>
    <row r="17" spans="1:44" x14ac:dyDescent="0.25">
      <c r="A17" s="191">
        <v>7</v>
      </c>
      <c r="B17" s="138" t="s">
        <v>92</v>
      </c>
      <c r="C17" s="123" t="s">
        <v>14</v>
      </c>
      <c r="D17" s="100">
        <v>20</v>
      </c>
      <c r="E17" s="31"/>
      <c r="F17" s="28"/>
      <c r="G17" s="67"/>
      <c r="H17" s="14">
        <v>20</v>
      </c>
      <c r="I17" s="2"/>
      <c r="J17" s="2"/>
      <c r="K17" s="2"/>
      <c r="L17" s="2"/>
      <c r="M17" s="2"/>
      <c r="N17" s="25"/>
      <c r="O17" s="243">
        <v>20</v>
      </c>
      <c r="P17" s="10"/>
      <c r="Q17" s="10"/>
      <c r="R17" s="11"/>
      <c r="S17" s="4">
        <v>1</v>
      </c>
      <c r="T17" s="246" t="s">
        <v>11</v>
      </c>
      <c r="U17" s="13"/>
      <c r="V17" s="10"/>
      <c r="W17" s="10"/>
      <c r="X17" s="10"/>
      <c r="Y17" s="10"/>
      <c r="Z17" s="10"/>
      <c r="AA17" s="10"/>
      <c r="AB17" s="38"/>
      <c r="AC17" s="13"/>
      <c r="AD17" s="109"/>
      <c r="AE17" s="109"/>
      <c r="AF17" s="109"/>
      <c r="AG17" s="109"/>
      <c r="AH17" s="11"/>
      <c r="AI17" s="36"/>
      <c r="AJ17" s="13"/>
      <c r="AK17" s="109"/>
      <c r="AL17" s="109"/>
      <c r="AM17" s="109"/>
      <c r="AN17" s="189"/>
      <c r="AO17" s="5"/>
      <c r="AP17" s="38"/>
      <c r="AQ17" s="22">
        <v>1</v>
      </c>
      <c r="AR17" s="82"/>
    </row>
    <row r="18" spans="1:44" x14ac:dyDescent="0.25">
      <c r="A18" s="191">
        <v>8</v>
      </c>
      <c r="B18" s="138" t="s">
        <v>91</v>
      </c>
      <c r="C18" s="123" t="s">
        <v>15</v>
      </c>
      <c r="D18" s="139">
        <v>30</v>
      </c>
      <c r="E18" s="31"/>
      <c r="F18" s="28"/>
      <c r="G18" s="67"/>
      <c r="H18" s="14">
        <v>5</v>
      </c>
      <c r="I18" s="4">
        <v>25</v>
      </c>
      <c r="J18" s="4"/>
      <c r="K18" s="2"/>
      <c r="L18" s="2"/>
      <c r="M18" s="2"/>
      <c r="N18" s="25"/>
      <c r="O18" s="245"/>
      <c r="P18" s="4"/>
      <c r="Q18" s="4"/>
      <c r="R18" s="5"/>
      <c r="S18" s="4"/>
      <c r="T18" s="246"/>
      <c r="U18" s="192"/>
      <c r="V18" s="193"/>
      <c r="W18" s="193"/>
      <c r="X18" s="193"/>
      <c r="Y18" s="193"/>
      <c r="Z18" s="193"/>
      <c r="AA18" s="6"/>
      <c r="AB18" s="38"/>
      <c r="AC18" s="13">
        <v>5</v>
      </c>
      <c r="AD18" s="10">
        <v>25</v>
      </c>
      <c r="AE18" s="10"/>
      <c r="AF18" s="109"/>
      <c r="AG18" s="109"/>
      <c r="AH18" s="11">
        <v>2</v>
      </c>
      <c r="AI18" s="38" t="s">
        <v>11</v>
      </c>
      <c r="AJ18" s="13"/>
      <c r="AK18" s="109"/>
      <c r="AL18" s="109"/>
      <c r="AM18" s="109"/>
      <c r="AN18" s="189"/>
      <c r="AO18" s="5"/>
      <c r="AP18" s="38"/>
      <c r="AQ18" s="22">
        <v>2</v>
      </c>
      <c r="AR18" s="81">
        <v>2</v>
      </c>
    </row>
    <row r="19" spans="1:44" x14ac:dyDescent="0.25">
      <c r="A19" s="191">
        <v>9</v>
      </c>
      <c r="B19" s="138" t="s">
        <v>90</v>
      </c>
      <c r="C19" s="123" t="s">
        <v>16</v>
      </c>
      <c r="D19" s="139">
        <v>40</v>
      </c>
      <c r="E19" s="31"/>
      <c r="F19" s="28"/>
      <c r="G19" s="67"/>
      <c r="H19" s="40">
        <v>5</v>
      </c>
      <c r="I19" s="3">
        <v>35</v>
      </c>
      <c r="J19" s="3"/>
      <c r="K19" s="3"/>
      <c r="L19" s="3"/>
      <c r="M19" s="3"/>
      <c r="N19" s="22"/>
      <c r="O19" s="249">
        <v>5</v>
      </c>
      <c r="P19" s="3">
        <v>35</v>
      </c>
      <c r="Q19" s="3"/>
      <c r="R19" s="22"/>
      <c r="S19" s="3">
        <v>3</v>
      </c>
      <c r="T19" s="246" t="s">
        <v>11</v>
      </c>
      <c r="U19" s="194"/>
      <c r="V19" s="110"/>
      <c r="W19" s="110"/>
      <c r="X19" s="110"/>
      <c r="Y19" s="110"/>
      <c r="Z19" s="110"/>
      <c r="AA19" s="110"/>
      <c r="AB19" s="49"/>
      <c r="AC19" s="40"/>
      <c r="AD19" s="110"/>
      <c r="AE19" s="110"/>
      <c r="AF19" s="110"/>
      <c r="AG19" s="110"/>
      <c r="AH19" s="22"/>
      <c r="AI19" s="41"/>
      <c r="AJ19" s="14"/>
      <c r="AK19" s="2"/>
      <c r="AL19" s="2"/>
      <c r="AM19" s="2"/>
      <c r="AN19" s="25"/>
      <c r="AO19" s="5"/>
      <c r="AP19" s="38"/>
      <c r="AQ19" s="22">
        <v>3</v>
      </c>
      <c r="AR19" s="81">
        <v>3</v>
      </c>
    </row>
    <row r="20" spans="1:44" x14ac:dyDescent="0.25">
      <c r="A20" s="191">
        <v>10</v>
      </c>
      <c r="B20" s="138" t="s">
        <v>89</v>
      </c>
      <c r="C20" s="123" t="s">
        <v>30</v>
      </c>
      <c r="D20" s="139">
        <v>30</v>
      </c>
      <c r="E20" s="31"/>
      <c r="F20" s="28"/>
      <c r="G20" s="67"/>
      <c r="H20" s="14">
        <v>30</v>
      </c>
      <c r="I20" s="2"/>
      <c r="J20" s="2"/>
      <c r="K20" s="2"/>
      <c r="L20" s="2"/>
      <c r="M20" s="2"/>
      <c r="N20" s="25"/>
      <c r="O20" s="250"/>
      <c r="P20" s="2"/>
      <c r="Q20" s="2"/>
      <c r="R20" s="25"/>
      <c r="S20" s="2"/>
      <c r="T20" s="251"/>
      <c r="U20" s="14"/>
      <c r="V20" s="4"/>
      <c r="W20" s="4"/>
      <c r="X20" s="4"/>
      <c r="Y20" s="4"/>
      <c r="Z20" s="4"/>
      <c r="AA20" s="4"/>
      <c r="AB20" s="38"/>
      <c r="AC20" s="14"/>
      <c r="AD20" s="2"/>
      <c r="AE20" s="2"/>
      <c r="AF20" s="2"/>
      <c r="AG20" s="2"/>
      <c r="AH20" s="5"/>
      <c r="AI20" s="38"/>
      <c r="AJ20" s="14">
        <v>30</v>
      </c>
      <c r="AK20" s="4"/>
      <c r="AL20" s="4"/>
      <c r="AM20" s="4"/>
      <c r="AN20" s="5"/>
      <c r="AO20" s="5">
        <v>2</v>
      </c>
      <c r="AP20" s="38" t="s">
        <v>11</v>
      </c>
      <c r="AQ20" s="22">
        <v>2</v>
      </c>
      <c r="AR20" s="81"/>
    </row>
    <row r="21" spans="1:44" x14ac:dyDescent="0.25">
      <c r="A21" s="191">
        <v>11</v>
      </c>
      <c r="B21" s="91" t="s">
        <v>88</v>
      </c>
      <c r="C21" s="120" t="s">
        <v>17</v>
      </c>
      <c r="D21" s="139">
        <v>40</v>
      </c>
      <c r="E21" s="31"/>
      <c r="F21" s="28"/>
      <c r="G21" s="67"/>
      <c r="H21" s="14">
        <v>10</v>
      </c>
      <c r="I21" s="4">
        <v>30</v>
      </c>
      <c r="J21" s="4"/>
      <c r="K21" s="4"/>
      <c r="L21" s="4"/>
      <c r="M21" s="4"/>
      <c r="N21" s="5"/>
      <c r="O21" s="250"/>
      <c r="P21" s="2"/>
      <c r="Q21" s="2"/>
      <c r="R21" s="2"/>
      <c r="S21" s="2"/>
      <c r="T21" s="251"/>
      <c r="U21" s="14"/>
      <c r="V21" s="4"/>
      <c r="W21" s="4"/>
      <c r="X21" s="4"/>
      <c r="Y21" s="4"/>
      <c r="Z21" s="4"/>
      <c r="AA21" s="4"/>
      <c r="AB21" s="38"/>
      <c r="AC21" s="14">
        <v>10</v>
      </c>
      <c r="AD21" s="4">
        <v>30</v>
      </c>
      <c r="AE21" s="4"/>
      <c r="AF21" s="4"/>
      <c r="AG21" s="4"/>
      <c r="AH21" s="5">
        <v>3</v>
      </c>
      <c r="AI21" s="38" t="s">
        <v>11</v>
      </c>
      <c r="AJ21" s="14"/>
      <c r="AK21" s="2"/>
      <c r="AL21" s="2"/>
      <c r="AM21" s="2"/>
      <c r="AN21" s="2"/>
      <c r="AO21" s="5"/>
      <c r="AP21" s="38"/>
      <c r="AQ21" s="22">
        <v>3</v>
      </c>
      <c r="AR21" s="81">
        <v>3</v>
      </c>
    </row>
    <row r="22" spans="1:44" x14ac:dyDescent="0.25">
      <c r="A22" s="195">
        <v>12</v>
      </c>
      <c r="B22" s="138" t="s">
        <v>87</v>
      </c>
      <c r="C22" s="123" t="s">
        <v>46</v>
      </c>
      <c r="D22" s="139">
        <v>20</v>
      </c>
      <c r="E22" s="31"/>
      <c r="F22" s="28"/>
      <c r="G22" s="67"/>
      <c r="H22" s="14">
        <v>5</v>
      </c>
      <c r="I22" s="4">
        <v>15</v>
      </c>
      <c r="J22" s="4"/>
      <c r="K22" s="4"/>
      <c r="L22" s="4"/>
      <c r="M22" s="4"/>
      <c r="N22" s="5"/>
      <c r="O22" s="245"/>
      <c r="P22" s="4"/>
      <c r="Q22" s="4"/>
      <c r="R22" s="4"/>
      <c r="S22" s="4"/>
      <c r="T22" s="246"/>
      <c r="U22" s="14"/>
      <c r="V22" s="4"/>
      <c r="W22" s="4"/>
      <c r="X22" s="4"/>
      <c r="Y22" s="4"/>
      <c r="Z22" s="4"/>
      <c r="AA22" s="4"/>
      <c r="AB22" s="38"/>
      <c r="AC22" s="14">
        <v>5</v>
      </c>
      <c r="AD22" s="4">
        <v>15</v>
      </c>
      <c r="AE22" s="4"/>
      <c r="AF22" s="4"/>
      <c r="AG22" s="4"/>
      <c r="AH22" s="5">
        <v>1</v>
      </c>
      <c r="AI22" s="38" t="s">
        <v>11</v>
      </c>
      <c r="AJ22" s="14"/>
      <c r="AK22" s="4"/>
      <c r="AL22" s="4"/>
      <c r="AM22" s="4"/>
      <c r="AN22" s="4"/>
      <c r="AO22" s="5"/>
      <c r="AP22" s="38"/>
      <c r="AQ22" s="5">
        <v>1</v>
      </c>
      <c r="AR22" s="81">
        <v>1</v>
      </c>
    </row>
    <row r="23" spans="1:44" x14ac:dyDescent="0.25">
      <c r="A23" s="195">
        <v>13</v>
      </c>
      <c r="B23" s="140" t="s">
        <v>86</v>
      </c>
      <c r="C23" s="141" t="s">
        <v>42</v>
      </c>
      <c r="D23" s="139">
        <v>35</v>
      </c>
      <c r="E23" s="31"/>
      <c r="F23" s="28"/>
      <c r="G23" s="67"/>
      <c r="H23" s="14">
        <v>10</v>
      </c>
      <c r="I23" s="4">
        <v>25</v>
      </c>
      <c r="J23" s="4"/>
      <c r="K23" s="4"/>
      <c r="L23" s="4"/>
      <c r="M23" s="4"/>
      <c r="N23" s="5"/>
      <c r="O23" s="245">
        <v>10</v>
      </c>
      <c r="P23" s="4">
        <v>25</v>
      </c>
      <c r="Q23" s="4"/>
      <c r="R23" s="4"/>
      <c r="S23" s="4">
        <v>2</v>
      </c>
      <c r="T23" s="246" t="s">
        <v>11</v>
      </c>
      <c r="U23" s="14"/>
      <c r="V23" s="4"/>
      <c r="W23" s="4"/>
      <c r="X23" s="4"/>
      <c r="Y23" s="4"/>
      <c r="Z23" s="4"/>
      <c r="AA23" s="4"/>
      <c r="AB23" s="38"/>
      <c r="AC23" s="14"/>
      <c r="AD23" s="4"/>
      <c r="AE23" s="4"/>
      <c r="AF23" s="4"/>
      <c r="AG23" s="4"/>
      <c r="AH23" s="5"/>
      <c r="AI23" s="38"/>
      <c r="AJ23" s="14"/>
      <c r="AK23" s="4"/>
      <c r="AL23" s="4"/>
      <c r="AM23" s="4"/>
      <c r="AN23" s="4"/>
      <c r="AO23" s="5"/>
      <c r="AP23" s="38"/>
      <c r="AQ23" s="5">
        <v>2</v>
      </c>
      <c r="AR23" s="81">
        <v>2</v>
      </c>
    </row>
    <row r="24" spans="1:44" ht="15.75" thickBot="1" x14ac:dyDescent="0.3">
      <c r="A24" s="142"/>
      <c r="B24" s="142"/>
      <c r="C24" s="142" t="s">
        <v>48</v>
      </c>
      <c r="D24" s="143">
        <f>SUM(D15:D23)</f>
        <v>265</v>
      </c>
      <c r="E24" s="33"/>
      <c r="F24" s="34"/>
      <c r="G24" s="68"/>
      <c r="H24" s="134">
        <f>SUM(H15:H23)</f>
        <v>135</v>
      </c>
      <c r="I24" s="135">
        <f t="shared" ref="I24:U24" si="15">SUM(I15:I23)</f>
        <v>130</v>
      </c>
      <c r="J24" s="135"/>
      <c r="K24" s="135">
        <f t="shared" si="15"/>
        <v>0</v>
      </c>
      <c r="L24" s="135">
        <f t="shared" si="15"/>
        <v>0</v>
      </c>
      <c r="M24" s="135">
        <f t="shared" si="15"/>
        <v>0</v>
      </c>
      <c r="N24" s="222">
        <f t="shared" si="15"/>
        <v>0</v>
      </c>
      <c r="O24" s="252">
        <f t="shared" si="15"/>
        <v>35</v>
      </c>
      <c r="P24" s="135">
        <f t="shared" si="15"/>
        <v>60</v>
      </c>
      <c r="Q24" s="135">
        <f t="shared" si="15"/>
        <v>0</v>
      </c>
      <c r="R24" s="135">
        <f t="shared" si="15"/>
        <v>0</v>
      </c>
      <c r="S24" s="135">
        <f t="shared" ref="S24" si="16">SUM(S15:S23)</f>
        <v>6</v>
      </c>
      <c r="T24" s="253"/>
      <c r="U24" s="240">
        <f t="shared" si="15"/>
        <v>30</v>
      </c>
      <c r="V24" s="135">
        <f t="shared" ref="V24" si="17">SUM(V15:V23)</f>
        <v>0</v>
      </c>
      <c r="W24" s="135"/>
      <c r="X24" s="135">
        <f t="shared" ref="X24:Y24" si="18">SUM(X15:X23)</f>
        <v>0</v>
      </c>
      <c r="Y24" s="135">
        <f t="shared" si="18"/>
        <v>0</v>
      </c>
      <c r="Z24" s="135">
        <f t="shared" ref="Z24" si="19">SUM(Z15:Z23)</f>
        <v>0</v>
      </c>
      <c r="AA24" s="135">
        <f t="shared" ref="AA24" si="20">SUM(AA15:AA23)</f>
        <v>2</v>
      </c>
      <c r="AB24" s="211"/>
      <c r="AC24" s="134">
        <f t="shared" ref="AC24" si="21">SUM(AC15:AC23)</f>
        <v>40</v>
      </c>
      <c r="AD24" s="135">
        <f t="shared" ref="AD24" si="22">SUM(AD15:AD23)</f>
        <v>70</v>
      </c>
      <c r="AE24" s="135"/>
      <c r="AF24" s="135">
        <f t="shared" ref="AF24" si="23">SUM(AF15:AF23)</f>
        <v>0</v>
      </c>
      <c r="AG24" s="135">
        <f t="shared" ref="AG24:AH24" si="24">SUM(AG15:AG23)</f>
        <v>0</v>
      </c>
      <c r="AH24" s="222">
        <f t="shared" si="24"/>
        <v>7</v>
      </c>
      <c r="AI24" s="211"/>
      <c r="AJ24" s="134">
        <f t="shared" ref="AJ24" si="25">SUM(AJ15:AJ23)</f>
        <v>30</v>
      </c>
      <c r="AK24" s="135">
        <f t="shared" ref="AK24" si="26">SUM(AK15:AK23)</f>
        <v>0</v>
      </c>
      <c r="AL24" s="135"/>
      <c r="AM24" s="135">
        <f t="shared" ref="AM24" si="27">SUM(AM15:AM23)</f>
        <v>0</v>
      </c>
      <c r="AN24" s="135">
        <f t="shared" ref="AN24" si="28">SUM(AN15:AN23)</f>
        <v>0</v>
      </c>
      <c r="AO24" s="222">
        <f>SUM(AO15:AO23)</f>
        <v>2</v>
      </c>
      <c r="AP24" s="211"/>
      <c r="AQ24" s="32">
        <f>SUM(AQ15:AQ23)</f>
        <v>17</v>
      </c>
      <c r="AR24" s="83">
        <f>SUM(AR15:AR23)</f>
        <v>11</v>
      </c>
    </row>
    <row r="25" spans="1:44" ht="31.5" customHeight="1" thickBot="1" x14ac:dyDescent="0.3">
      <c r="A25" s="8"/>
      <c r="B25" s="8"/>
      <c r="C25" s="44" t="s">
        <v>18</v>
      </c>
      <c r="D25" s="9"/>
      <c r="E25" s="314"/>
      <c r="F25" s="315"/>
      <c r="G25" s="330"/>
      <c r="H25" s="332"/>
      <c r="I25" s="315"/>
      <c r="J25" s="315"/>
      <c r="K25" s="315"/>
      <c r="L25" s="315"/>
      <c r="M25" s="315"/>
      <c r="N25" s="315"/>
      <c r="O25" s="314"/>
      <c r="P25" s="315"/>
      <c r="Q25" s="315"/>
      <c r="R25" s="315"/>
      <c r="S25" s="315"/>
      <c r="T25" s="316"/>
      <c r="U25" s="315"/>
      <c r="V25" s="315"/>
      <c r="W25" s="315"/>
      <c r="X25" s="315"/>
      <c r="Y25" s="315"/>
      <c r="Z25" s="315"/>
      <c r="AA25" s="315"/>
      <c r="AB25" s="316"/>
      <c r="AC25" s="314"/>
      <c r="AD25" s="315"/>
      <c r="AE25" s="315"/>
      <c r="AF25" s="315"/>
      <c r="AG25" s="315"/>
      <c r="AH25" s="315"/>
      <c r="AI25" s="316"/>
      <c r="AJ25" s="314"/>
      <c r="AK25" s="315"/>
      <c r="AL25" s="315"/>
      <c r="AM25" s="315"/>
      <c r="AN25" s="315"/>
      <c r="AO25" s="315"/>
      <c r="AP25" s="330"/>
      <c r="AQ25" s="8"/>
      <c r="AR25" s="8"/>
    </row>
    <row r="26" spans="1:44" x14ac:dyDescent="0.25">
      <c r="A26" s="196">
        <v>14</v>
      </c>
      <c r="B26" s="51" t="s">
        <v>85</v>
      </c>
      <c r="C26" s="57" t="s">
        <v>44</v>
      </c>
      <c r="D26" s="15">
        <v>50</v>
      </c>
      <c r="E26" s="43"/>
      <c r="F26" s="29"/>
      <c r="G26" s="69"/>
      <c r="H26" s="13"/>
      <c r="I26" s="10">
        <v>50</v>
      </c>
      <c r="J26" s="10"/>
      <c r="K26" s="10"/>
      <c r="L26" s="10"/>
      <c r="M26" s="10"/>
      <c r="N26" s="11"/>
      <c r="O26" s="243"/>
      <c r="P26" s="10">
        <v>25</v>
      </c>
      <c r="Q26" s="10"/>
      <c r="R26" s="11"/>
      <c r="S26" s="208">
        <v>2</v>
      </c>
      <c r="T26" s="244" t="s">
        <v>11</v>
      </c>
      <c r="U26" s="13"/>
      <c r="V26" s="10">
        <v>25</v>
      </c>
      <c r="W26" s="10"/>
      <c r="X26" s="10"/>
      <c r="Y26" s="10"/>
      <c r="Z26" s="10"/>
      <c r="AA26" s="208">
        <v>2</v>
      </c>
      <c r="AB26" s="48" t="s">
        <v>19</v>
      </c>
      <c r="AC26" s="13"/>
      <c r="AD26" s="10"/>
      <c r="AE26" s="10"/>
      <c r="AF26" s="10"/>
      <c r="AG26" s="10"/>
      <c r="AH26" s="11"/>
      <c r="AI26" s="48"/>
      <c r="AJ26" s="13"/>
      <c r="AK26" s="10"/>
      <c r="AL26" s="10"/>
      <c r="AM26" s="10"/>
      <c r="AN26" s="11"/>
      <c r="AO26" s="11"/>
      <c r="AP26" s="48"/>
      <c r="AQ26" s="11">
        <v>4</v>
      </c>
      <c r="AR26" s="84">
        <v>4</v>
      </c>
    </row>
    <row r="27" spans="1:44" ht="30" x14ac:dyDescent="0.25">
      <c r="A27" s="91">
        <v>15</v>
      </c>
      <c r="B27" s="144" t="s">
        <v>84</v>
      </c>
      <c r="C27" s="145" t="s">
        <v>45</v>
      </c>
      <c r="D27" s="139">
        <v>50</v>
      </c>
      <c r="E27" s="31"/>
      <c r="F27" s="28"/>
      <c r="G27" s="67"/>
      <c r="H27" s="14"/>
      <c r="I27" s="4">
        <v>50</v>
      </c>
      <c r="J27" s="4"/>
      <c r="K27" s="4"/>
      <c r="L27" s="4"/>
      <c r="M27" s="4"/>
      <c r="N27" s="5"/>
      <c r="O27" s="245"/>
      <c r="P27" s="4"/>
      <c r="Q27" s="4"/>
      <c r="R27" s="5"/>
      <c r="S27" s="4"/>
      <c r="T27" s="246"/>
      <c r="U27" s="14"/>
      <c r="V27" s="4"/>
      <c r="W27" s="4"/>
      <c r="X27" s="4"/>
      <c r="Y27" s="4"/>
      <c r="Z27" s="4"/>
      <c r="AA27" s="4"/>
      <c r="AB27" s="38"/>
      <c r="AC27" s="14"/>
      <c r="AD27" s="4">
        <v>25</v>
      </c>
      <c r="AE27" s="4"/>
      <c r="AF27" s="4"/>
      <c r="AG27" s="4"/>
      <c r="AH27" s="5">
        <v>2</v>
      </c>
      <c r="AI27" s="38" t="s">
        <v>11</v>
      </c>
      <c r="AJ27" s="39"/>
      <c r="AK27" s="4">
        <v>25</v>
      </c>
      <c r="AL27" s="4"/>
      <c r="AM27" s="4"/>
      <c r="AN27" s="5"/>
      <c r="AO27" s="5">
        <v>2</v>
      </c>
      <c r="AP27" s="38" t="s">
        <v>19</v>
      </c>
      <c r="AQ27" s="5">
        <v>4</v>
      </c>
      <c r="AR27" s="81">
        <v>4</v>
      </c>
    </row>
    <row r="28" spans="1:44" x14ac:dyDescent="0.25">
      <c r="A28" s="91">
        <v>16</v>
      </c>
      <c r="B28" s="138" t="s">
        <v>83</v>
      </c>
      <c r="C28" s="123" t="s">
        <v>34</v>
      </c>
      <c r="D28" s="139">
        <v>60</v>
      </c>
      <c r="E28" s="31"/>
      <c r="F28" s="28"/>
      <c r="G28" s="67"/>
      <c r="H28" s="14"/>
      <c r="I28" s="4"/>
      <c r="J28" s="4"/>
      <c r="K28" s="4">
        <v>60</v>
      </c>
      <c r="L28" s="4"/>
      <c r="M28" s="4"/>
      <c r="N28" s="5"/>
      <c r="O28" s="245"/>
      <c r="P28" s="4"/>
      <c r="Q28" s="4"/>
      <c r="R28" s="5"/>
      <c r="S28" s="4"/>
      <c r="T28" s="246"/>
      <c r="U28" s="14"/>
      <c r="V28" s="4"/>
      <c r="W28" s="4"/>
      <c r="X28" s="4">
        <v>60</v>
      </c>
      <c r="Y28" s="4"/>
      <c r="Z28" s="4"/>
      <c r="AA28" s="4">
        <v>4</v>
      </c>
      <c r="AB28" s="38" t="s">
        <v>19</v>
      </c>
      <c r="AC28" s="14"/>
      <c r="AD28" s="4"/>
      <c r="AE28" s="4"/>
      <c r="AF28" s="4"/>
      <c r="AG28" s="4"/>
      <c r="AH28" s="5"/>
      <c r="AI28" s="38"/>
      <c r="AJ28" s="39"/>
      <c r="AK28" s="4"/>
      <c r="AL28" s="4"/>
      <c r="AM28" s="4"/>
      <c r="AN28" s="5"/>
      <c r="AO28" s="5"/>
      <c r="AP28" s="38"/>
      <c r="AQ28" s="5">
        <v>4</v>
      </c>
      <c r="AR28" s="81">
        <v>4</v>
      </c>
    </row>
    <row r="29" spans="1:44" x14ac:dyDescent="0.25">
      <c r="A29" s="91">
        <v>17</v>
      </c>
      <c r="B29" s="146" t="s">
        <v>82</v>
      </c>
      <c r="C29" s="147" t="s">
        <v>20</v>
      </c>
      <c r="D29" s="139">
        <v>40</v>
      </c>
      <c r="E29" s="31"/>
      <c r="F29" s="28"/>
      <c r="G29" s="67"/>
      <c r="H29" s="40">
        <v>5</v>
      </c>
      <c r="I29" s="3">
        <v>10</v>
      </c>
      <c r="J29" s="3"/>
      <c r="K29" s="3">
        <v>25</v>
      </c>
      <c r="L29" s="3"/>
      <c r="M29" s="3"/>
      <c r="N29" s="5"/>
      <c r="O29" s="245"/>
      <c r="P29" s="4"/>
      <c r="Q29" s="4"/>
      <c r="R29" s="5"/>
      <c r="S29" s="4"/>
      <c r="T29" s="246"/>
      <c r="U29" s="14"/>
      <c r="V29" s="4"/>
      <c r="W29" s="4"/>
      <c r="X29" s="4"/>
      <c r="Y29" s="4"/>
      <c r="Z29" s="4"/>
      <c r="AA29" s="4"/>
      <c r="AB29" s="38"/>
      <c r="AC29" s="14">
        <v>5</v>
      </c>
      <c r="AD29" s="4">
        <v>10</v>
      </c>
      <c r="AE29" s="4"/>
      <c r="AF29" s="3">
        <v>25</v>
      </c>
      <c r="AG29" s="4"/>
      <c r="AH29" s="5">
        <v>3</v>
      </c>
      <c r="AI29" s="38" t="s">
        <v>11</v>
      </c>
      <c r="AJ29" s="39"/>
      <c r="AK29" s="4"/>
      <c r="AL29" s="4"/>
      <c r="AM29" s="4"/>
      <c r="AN29" s="5"/>
      <c r="AO29" s="5"/>
      <c r="AP29" s="38"/>
      <c r="AQ29" s="5">
        <v>3</v>
      </c>
      <c r="AR29" s="81">
        <v>3</v>
      </c>
    </row>
    <row r="30" spans="1:44" x14ac:dyDescent="0.25">
      <c r="A30" s="91">
        <v>18</v>
      </c>
      <c r="B30" s="144" t="s">
        <v>81</v>
      </c>
      <c r="C30" s="145" t="s">
        <v>146</v>
      </c>
      <c r="D30" s="139">
        <v>60</v>
      </c>
      <c r="E30" s="31"/>
      <c r="F30" s="28"/>
      <c r="G30" s="67"/>
      <c r="H30" s="14">
        <v>15</v>
      </c>
      <c r="I30" s="3">
        <v>15</v>
      </c>
      <c r="J30" s="3"/>
      <c r="K30" s="3">
        <v>30</v>
      </c>
      <c r="L30" s="3"/>
      <c r="M30" s="3"/>
      <c r="N30" s="5"/>
      <c r="O30" s="245"/>
      <c r="P30" s="4"/>
      <c r="Q30" s="4"/>
      <c r="R30" s="5"/>
      <c r="S30" s="4"/>
      <c r="T30" s="246"/>
      <c r="U30" s="14">
        <v>15</v>
      </c>
      <c r="V30" s="3">
        <v>15</v>
      </c>
      <c r="W30" s="3"/>
      <c r="X30" s="3">
        <v>30</v>
      </c>
      <c r="Y30" s="3"/>
      <c r="Z30" s="4"/>
      <c r="AA30" s="4">
        <v>5</v>
      </c>
      <c r="AB30" s="38" t="s">
        <v>11</v>
      </c>
      <c r="AC30" s="45"/>
      <c r="AD30" s="46"/>
      <c r="AE30" s="46"/>
      <c r="AF30" s="46"/>
      <c r="AG30" s="46"/>
      <c r="AH30" s="223"/>
      <c r="AI30" s="47"/>
      <c r="AJ30" s="14"/>
      <c r="AK30" s="4"/>
      <c r="AL30" s="4"/>
      <c r="AM30" s="4"/>
      <c r="AN30" s="5"/>
      <c r="AO30" s="5"/>
      <c r="AP30" s="38"/>
      <c r="AQ30" s="5">
        <v>5</v>
      </c>
      <c r="AR30" s="81">
        <v>5</v>
      </c>
    </row>
    <row r="31" spans="1:44" x14ac:dyDescent="0.25">
      <c r="A31" s="91">
        <v>19</v>
      </c>
      <c r="B31" s="91" t="s">
        <v>80</v>
      </c>
      <c r="C31" s="120" t="s">
        <v>35</v>
      </c>
      <c r="D31" s="139">
        <v>35</v>
      </c>
      <c r="E31" s="31"/>
      <c r="F31" s="28"/>
      <c r="G31" s="67"/>
      <c r="H31" s="14">
        <v>10</v>
      </c>
      <c r="I31" s="3">
        <v>25</v>
      </c>
      <c r="J31" s="3"/>
      <c r="K31" s="3"/>
      <c r="L31" s="3"/>
      <c r="M31" s="3"/>
      <c r="N31" s="5"/>
      <c r="O31" s="245"/>
      <c r="P31" s="4"/>
      <c r="Q31" s="4"/>
      <c r="R31" s="5"/>
      <c r="S31" s="4"/>
      <c r="T31" s="246"/>
      <c r="U31" s="14"/>
      <c r="V31" s="4"/>
      <c r="W31" s="4"/>
      <c r="X31" s="4"/>
      <c r="Y31" s="4"/>
      <c r="Z31" s="4"/>
      <c r="AA31" s="4"/>
      <c r="AB31" s="38"/>
      <c r="AC31" s="14">
        <v>10</v>
      </c>
      <c r="AD31" s="4">
        <v>25</v>
      </c>
      <c r="AE31" s="4"/>
      <c r="AF31" s="4"/>
      <c r="AG31" s="4"/>
      <c r="AH31" s="5">
        <v>2</v>
      </c>
      <c r="AI31" s="38" t="s">
        <v>11</v>
      </c>
      <c r="AJ31" s="14"/>
      <c r="AK31" s="4"/>
      <c r="AL31" s="4"/>
      <c r="AM31" s="4"/>
      <c r="AN31" s="5"/>
      <c r="AO31" s="5"/>
      <c r="AP31" s="38"/>
      <c r="AQ31" s="5">
        <v>2</v>
      </c>
      <c r="AR31" s="81">
        <v>2</v>
      </c>
    </row>
    <row r="32" spans="1:44" ht="30" x14ac:dyDescent="0.25">
      <c r="A32" s="91">
        <v>20</v>
      </c>
      <c r="B32" s="144" t="s">
        <v>79</v>
      </c>
      <c r="C32" s="145" t="s">
        <v>43</v>
      </c>
      <c r="D32" s="139">
        <v>60</v>
      </c>
      <c r="E32" s="31"/>
      <c r="F32" s="28"/>
      <c r="G32" s="67"/>
      <c r="H32" s="14">
        <v>15</v>
      </c>
      <c r="I32" s="3">
        <v>15</v>
      </c>
      <c r="J32" s="3"/>
      <c r="K32" s="3">
        <v>30</v>
      </c>
      <c r="L32" s="3"/>
      <c r="M32" s="3"/>
      <c r="N32" s="5"/>
      <c r="O32" s="254">
        <v>15</v>
      </c>
      <c r="P32" s="52">
        <v>15</v>
      </c>
      <c r="Q32" s="52">
        <v>30</v>
      </c>
      <c r="R32" s="96"/>
      <c r="S32" s="197">
        <v>5</v>
      </c>
      <c r="T32" s="255" t="s">
        <v>11</v>
      </c>
      <c r="U32" s="14"/>
      <c r="V32" s="4"/>
      <c r="W32" s="4"/>
      <c r="X32" s="4"/>
      <c r="Y32" s="4"/>
      <c r="Z32" s="4"/>
      <c r="AA32" s="4"/>
      <c r="AB32" s="38"/>
      <c r="AC32" s="14"/>
      <c r="AD32" s="4"/>
      <c r="AE32" s="4"/>
      <c r="AF32" s="4"/>
      <c r="AG32" s="4"/>
      <c r="AH32" s="5"/>
      <c r="AI32" s="38"/>
      <c r="AJ32" s="14"/>
      <c r="AK32" s="4"/>
      <c r="AL32" s="4"/>
      <c r="AM32" s="4"/>
      <c r="AN32" s="5"/>
      <c r="AO32" s="5"/>
      <c r="AP32" s="38"/>
      <c r="AQ32" s="5">
        <v>5</v>
      </c>
      <c r="AR32" s="81">
        <v>5</v>
      </c>
    </row>
    <row r="33" spans="1:44" x14ac:dyDescent="0.25">
      <c r="A33" s="91">
        <v>21</v>
      </c>
      <c r="B33" s="138" t="s">
        <v>78</v>
      </c>
      <c r="C33" s="123" t="s">
        <v>119</v>
      </c>
      <c r="D33" s="139">
        <v>30</v>
      </c>
      <c r="E33" s="31"/>
      <c r="F33" s="28"/>
      <c r="G33" s="67"/>
      <c r="H33" s="14">
        <v>10</v>
      </c>
      <c r="I33" s="4">
        <v>20</v>
      </c>
      <c r="J33" s="4"/>
      <c r="K33" s="4"/>
      <c r="L33" s="4"/>
      <c r="M33" s="4"/>
      <c r="N33" s="5"/>
      <c r="O33" s="245"/>
      <c r="P33" s="4"/>
      <c r="Q33" s="4"/>
      <c r="R33" s="5"/>
      <c r="S33" s="4"/>
      <c r="T33" s="246"/>
      <c r="U33" s="14"/>
      <c r="V33" s="4"/>
      <c r="W33" s="4"/>
      <c r="X33" s="4"/>
      <c r="Y33" s="4"/>
      <c r="Z33" s="4"/>
      <c r="AA33" s="4"/>
      <c r="AB33" s="38"/>
      <c r="AC33" s="14">
        <v>10</v>
      </c>
      <c r="AD33" s="4">
        <v>20</v>
      </c>
      <c r="AE33" s="4"/>
      <c r="AF33" s="4"/>
      <c r="AG33" s="4"/>
      <c r="AH33" s="5">
        <v>2</v>
      </c>
      <c r="AI33" s="38" t="s">
        <v>11</v>
      </c>
      <c r="AJ33" s="14"/>
      <c r="AK33" s="4"/>
      <c r="AL33" s="4"/>
      <c r="AM33" s="4"/>
      <c r="AN33" s="5"/>
      <c r="AO33" s="5"/>
      <c r="AP33" s="38"/>
      <c r="AQ33" s="5">
        <v>2</v>
      </c>
      <c r="AR33" s="81">
        <v>2</v>
      </c>
    </row>
    <row r="34" spans="1:44" x14ac:dyDescent="0.25">
      <c r="A34" s="91">
        <v>22</v>
      </c>
      <c r="B34" s="138" t="s">
        <v>77</v>
      </c>
      <c r="C34" s="123" t="s">
        <v>21</v>
      </c>
      <c r="D34" s="139">
        <v>50</v>
      </c>
      <c r="E34" s="31"/>
      <c r="F34" s="28"/>
      <c r="G34" s="67"/>
      <c r="H34" s="14">
        <v>10</v>
      </c>
      <c r="I34" s="4">
        <v>10</v>
      </c>
      <c r="J34" s="4"/>
      <c r="K34" s="4">
        <v>30</v>
      </c>
      <c r="L34" s="4"/>
      <c r="M34" s="4"/>
      <c r="N34" s="5"/>
      <c r="O34" s="245"/>
      <c r="P34" s="4"/>
      <c r="Q34" s="4"/>
      <c r="R34" s="5"/>
      <c r="S34" s="4"/>
      <c r="T34" s="246"/>
      <c r="U34" s="14"/>
      <c r="V34" s="4"/>
      <c r="W34" s="4"/>
      <c r="X34" s="4"/>
      <c r="Y34" s="4"/>
      <c r="Z34" s="4"/>
      <c r="AA34" s="4"/>
      <c r="AB34" s="38"/>
      <c r="AC34" s="14"/>
      <c r="AD34" s="4"/>
      <c r="AE34" s="4"/>
      <c r="AF34" s="4"/>
      <c r="AG34" s="4"/>
      <c r="AH34" s="5"/>
      <c r="AI34" s="38"/>
      <c r="AJ34" s="14">
        <v>10</v>
      </c>
      <c r="AK34" s="4">
        <v>10</v>
      </c>
      <c r="AL34" s="4"/>
      <c r="AM34" s="4">
        <v>30</v>
      </c>
      <c r="AN34" s="5"/>
      <c r="AO34" s="5">
        <v>3</v>
      </c>
      <c r="AP34" s="38" t="s">
        <v>11</v>
      </c>
      <c r="AQ34" s="5">
        <v>3</v>
      </c>
      <c r="AR34" s="81">
        <v>3</v>
      </c>
    </row>
    <row r="35" spans="1:44" ht="30" x14ac:dyDescent="0.25">
      <c r="A35" s="91">
        <v>23</v>
      </c>
      <c r="B35" s="138" t="s">
        <v>76</v>
      </c>
      <c r="C35" s="123" t="s">
        <v>123</v>
      </c>
      <c r="D35" s="139">
        <v>40</v>
      </c>
      <c r="E35" s="31" t="s">
        <v>148</v>
      </c>
      <c r="F35" s="28">
        <v>20</v>
      </c>
      <c r="G35" s="67">
        <v>1</v>
      </c>
      <c r="H35" s="14"/>
      <c r="I35" s="4">
        <v>17</v>
      </c>
      <c r="J35" s="4"/>
      <c r="K35" s="4">
        <v>3</v>
      </c>
      <c r="L35" s="4"/>
      <c r="M35" s="4"/>
      <c r="N35" s="5"/>
      <c r="O35" s="245"/>
      <c r="P35" s="4"/>
      <c r="Q35" s="4"/>
      <c r="R35" s="5"/>
      <c r="S35" s="4"/>
      <c r="T35" s="246"/>
      <c r="U35" s="14"/>
      <c r="V35" s="4"/>
      <c r="W35" s="4"/>
      <c r="X35" s="4"/>
      <c r="Y35" s="4"/>
      <c r="Z35" s="4"/>
      <c r="AA35" s="4"/>
      <c r="AB35" s="38"/>
      <c r="AC35" s="14"/>
      <c r="AD35" s="4"/>
      <c r="AE35" s="4"/>
      <c r="AF35" s="4"/>
      <c r="AG35" s="4"/>
      <c r="AH35" s="5"/>
      <c r="AI35" s="38"/>
      <c r="AJ35" s="40">
        <v>10</v>
      </c>
      <c r="AK35" s="4">
        <v>27</v>
      </c>
      <c r="AL35" s="4"/>
      <c r="AM35" s="4">
        <v>3</v>
      </c>
      <c r="AN35" s="5"/>
      <c r="AO35" s="5">
        <v>3</v>
      </c>
      <c r="AP35" s="38" t="s">
        <v>19</v>
      </c>
      <c r="AQ35" s="5">
        <v>3</v>
      </c>
      <c r="AR35" s="81">
        <v>3</v>
      </c>
    </row>
    <row r="36" spans="1:44" ht="30" x14ac:dyDescent="0.25">
      <c r="A36" s="146">
        <v>24</v>
      </c>
      <c r="B36" s="148" t="s">
        <v>75</v>
      </c>
      <c r="C36" s="149" t="s">
        <v>124</v>
      </c>
      <c r="D36" s="100">
        <v>60</v>
      </c>
      <c r="E36" s="31"/>
      <c r="F36" s="28"/>
      <c r="G36" s="67"/>
      <c r="H36" s="14"/>
      <c r="I36" s="4"/>
      <c r="J36" s="4"/>
      <c r="K36" s="4">
        <v>60</v>
      </c>
      <c r="L36" s="4"/>
      <c r="M36" s="4"/>
      <c r="N36" s="5"/>
      <c r="O36" s="243"/>
      <c r="P36" s="10"/>
      <c r="Q36" s="10"/>
      <c r="R36" s="11"/>
      <c r="S36" s="4"/>
      <c r="T36" s="246"/>
      <c r="U36" s="13"/>
      <c r="V36" s="10"/>
      <c r="W36" s="10"/>
      <c r="X36" s="10">
        <v>60</v>
      </c>
      <c r="Y36" s="10"/>
      <c r="Z36" s="10"/>
      <c r="AA36" s="10">
        <v>4</v>
      </c>
      <c r="AB36" s="36" t="s">
        <v>19</v>
      </c>
      <c r="AC36" s="13"/>
      <c r="AD36" s="10"/>
      <c r="AE36" s="10"/>
      <c r="AF36" s="10"/>
      <c r="AG36" s="10"/>
      <c r="AH36" s="11"/>
      <c r="AI36" s="36"/>
      <c r="AJ36" s="13"/>
      <c r="AK36" s="10"/>
      <c r="AL36" s="10"/>
      <c r="AM36" s="10"/>
      <c r="AN36" s="11"/>
      <c r="AO36" s="5"/>
      <c r="AP36" s="38"/>
      <c r="AQ36" s="5">
        <v>4</v>
      </c>
      <c r="AR36" s="81">
        <v>4</v>
      </c>
    </row>
    <row r="37" spans="1:44" ht="30" x14ac:dyDescent="0.25">
      <c r="A37" s="146">
        <v>25</v>
      </c>
      <c r="B37" s="144" t="s">
        <v>74</v>
      </c>
      <c r="C37" s="145" t="s">
        <v>99</v>
      </c>
      <c r="D37" s="139">
        <v>60</v>
      </c>
      <c r="E37" s="31"/>
      <c r="F37" s="28"/>
      <c r="G37" s="67"/>
      <c r="H37" s="14"/>
      <c r="I37" s="4"/>
      <c r="J37" s="4"/>
      <c r="K37" s="4">
        <v>60</v>
      </c>
      <c r="L37" s="4"/>
      <c r="M37" s="4"/>
      <c r="N37" s="5"/>
      <c r="O37" s="245"/>
      <c r="P37" s="4"/>
      <c r="Q37" s="4">
        <v>60</v>
      </c>
      <c r="R37" s="5"/>
      <c r="S37" s="4">
        <v>4</v>
      </c>
      <c r="T37" s="246" t="s">
        <v>19</v>
      </c>
      <c r="U37" s="14"/>
      <c r="V37" s="4"/>
      <c r="W37" s="4"/>
      <c r="X37" s="4"/>
      <c r="Y37" s="4"/>
      <c r="Z37" s="4"/>
      <c r="AA37" s="4"/>
      <c r="AB37" s="38"/>
      <c r="AC37" s="14"/>
      <c r="AD37" s="4"/>
      <c r="AE37" s="4"/>
      <c r="AF37" s="4"/>
      <c r="AG37" s="4"/>
      <c r="AH37" s="5"/>
      <c r="AI37" s="38"/>
      <c r="AJ37" s="14"/>
      <c r="AK37" s="4"/>
      <c r="AL37" s="4"/>
      <c r="AM37" s="4"/>
      <c r="AN37" s="5"/>
      <c r="AO37" s="5"/>
      <c r="AP37" s="38"/>
      <c r="AQ37" s="5">
        <v>4</v>
      </c>
      <c r="AR37" s="81">
        <v>4</v>
      </c>
    </row>
    <row r="38" spans="1:44" x14ac:dyDescent="0.25">
      <c r="A38" s="146">
        <v>26</v>
      </c>
      <c r="B38" s="144" t="s">
        <v>73</v>
      </c>
      <c r="C38" s="145" t="s">
        <v>36</v>
      </c>
      <c r="D38" s="139">
        <v>35</v>
      </c>
      <c r="E38" s="31"/>
      <c r="F38" s="28"/>
      <c r="G38" s="67"/>
      <c r="H38" s="14">
        <v>5</v>
      </c>
      <c r="I38" s="4"/>
      <c r="J38" s="4"/>
      <c r="K38" s="4">
        <v>30</v>
      </c>
      <c r="L38" s="4"/>
      <c r="M38" s="4"/>
      <c r="N38" s="5"/>
      <c r="O38" s="245"/>
      <c r="P38" s="4"/>
      <c r="Q38" s="4"/>
      <c r="R38" s="5"/>
      <c r="S38" s="4"/>
      <c r="T38" s="246"/>
      <c r="U38" s="14"/>
      <c r="V38" s="4"/>
      <c r="W38" s="4"/>
      <c r="X38" s="4"/>
      <c r="Y38" s="4"/>
      <c r="Z38" s="4"/>
      <c r="AA38" s="4"/>
      <c r="AB38" s="38"/>
      <c r="AC38" s="14"/>
      <c r="AD38" s="4"/>
      <c r="AE38" s="4"/>
      <c r="AF38" s="4"/>
      <c r="AG38" s="4"/>
      <c r="AH38" s="5"/>
      <c r="AI38" s="38"/>
      <c r="AJ38" s="14">
        <v>5</v>
      </c>
      <c r="AK38" s="4"/>
      <c r="AL38" s="4"/>
      <c r="AM38" s="4">
        <v>30</v>
      </c>
      <c r="AN38" s="5"/>
      <c r="AO38" s="5">
        <v>2</v>
      </c>
      <c r="AP38" s="38" t="s">
        <v>11</v>
      </c>
      <c r="AQ38" s="5">
        <v>2</v>
      </c>
      <c r="AR38" s="81">
        <v>2</v>
      </c>
    </row>
    <row r="39" spans="1:44" ht="15.75" thickBot="1" x14ac:dyDescent="0.3">
      <c r="A39" s="142"/>
      <c r="B39" s="142"/>
      <c r="C39" s="142" t="s">
        <v>48</v>
      </c>
      <c r="D39" s="71">
        <f>SUM(D26:D38)</f>
        <v>630</v>
      </c>
      <c r="E39" s="150"/>
      <c r="F39" s="151">
        <f t="shared" ref="F39:G39" si="29">SUM(F26:F38)</f>
        <v>20</v>
      </c>
      <c r="G39" s="152">
        <f t="shared" si="29"/>
        <v>1</v>
      </c>
      <c r="H39" s="134">
        <f>SUM(H26:H38)</f>
        <v>70</v>
      </c>
      <c r="I39" s="135">
        <f t="shared" ref="I39:AN39" si="30">SUM(I26:I38)</f>
        <v>212</v>
      </c>
      <c r="J39" s="135"/>
      <c r="K39" s="135">
        <f t="shared" si="30"/>
        <v>328</v>
      </c>
      <c r="L39" s="135">
        <f t="shared" si="30"/>
        <v>0</v>
      </c>
      <c r="M39" s="135">
        <f t="shared" si="30"/>
        <v>0</v>
      </c>
      <c r="N39" s="222">
        <f t="shared" si="30"/>
        <v>0</v>
      </c>
      <c r="O39" s="252">
        <f t="shared" si="30"/>
        <v>15</v>
      </c>
      <c r="P39" s="135">
        <f t="shared" si="30"/>
        <v>40</v>
      </c>
      <c r="Q39" s="135">
        <f t="shared" si="30"/>
        <v>90</v>
      </c>
      <c r="R39" s="135">
        <f t="shared" si="30"/>
        <v>0</v>
      </c>
      <c r="S39" s="135">
        <f t="shared" ref="S39" si="31">SUM(S26:S38)</f>
        <v>11</v>
      </c>
      <c r="T39" s="256"/>
      <c r="U39" s="240">
        <f t="shared" si="30"/>
        <v>15</v>
      </c>
      <c r="V39" s="135">
        <f t="shared" si="30"/>
        <v>40</v>
      </c>
      <c r="W39" s="135"/>
      <c r="X39" s="135">
        <f t="shared" si="30"/>
        <v>150</v>
      </c>
      <c r="Y39" s="135">
        <f t="shared" si="30"/>
        <v>0</v>
      </c>
      <c r="Z39" s="135">
        <f t="shared" si="30"/>
        <v>0</v>
      </c>
      <c r="AA39" s="135">
        <f t="shared" ref="AA39" si="32">SUM(AA26:AA38)</f>
        <v>15</v>
      </c>
      <c r="AB39" s="211"/>
      <c r="AC39" s="134">
        <f t="shared" si="30"/>
        <v>25</v>
      </c>
      <c r="AD39" s="135">
        <f t="shared" si="30"/>
        <v>80</v>
      </c>
      <c r="AE39" s="135"/>
      <c r="AF39" s="135">
        <f t="shared" si="30"/>
        <v>25</v>
      </c>
      <c r="AG39" s="135">
        <f t="shared" si="30"/>
        <v>0</v>
      </c>
      <c r="AH39" s="222">
        <f t="shared" ref="AH39" si="33">SUM(AH26:AH38)</f>
        <v>9</v>
      </c>
      <c r="AI39" s="211"/>
      <c r="AJ39" s="134">
        <f t="shared" si="30"/>
        <v>25</v>
      </c>
      <c r="AK39" s="135">
        <f t="shared" si="30"/>
        <v>62</v>
      </c>
      <c r="AL39" s="135"/>
      <c r="AM39" s="135">
        <f t="shared" si="30"/>
        <v>63</v>
      </c>
      <c r="AN39" s="135">
        <f t="shared" si="30"/>
        <v>0</v>
      </c>
      <c r="AO39" s="222">
        <f t="shared" ref="AO39" si="34">SUM(AO26:AO38)</f>
        <v>10</v>
      </c>
      <c r="AP39" s="211"/>
      <c r="AQ39" s="32">
        <f>SUM(AQ26:AQ38)</f>
        <v>45</v>
      </c>
      <c r="AR39" s="85">
        <f>SUM(AR26:AR38)</f>
        <v>45</v>
      </c>
    </row>
    <row r="40" spans="1:44" ht="15.75" thickBot="1" x14ac:dyDescent="0.3">
      <c r="A40" s="272" t="s">
        <v>22</v>
      </c>
      <c r="B40" s="273"/>
      <c r="C40" s="274"/>
      <c r="D40" s="9"/>
      <c r="E40" s="73"/>
      <c r="F40" s="8"/>
      <c r="G40" s="65"/>
      <c r="H40" s="73"/>
      <c r="I40" s="8"/>
      <c r="J40" s="8"/>
      <c r="K40" s="8"/>
      <c r="L40" s="8"/>
      <c r="M40" s="8"/>
      <c r="N40" s="24"/>
      <c r="O40" s="8"/>
      <c r="P40" s="8"/>
      <c r="Q40" s="8"/>
      <c r="R40" s="8"/>
      <c r="S40" s="24"/>
      <c r="T40" s="8"/>
      <c r="U40" s="111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24"/>
      <c r="AP40" s="203"/>
      <c r="AQ40" s="24"/>
      <c r="AR40" s="8"/>
    </row>
    <row r="41" spans="1:44" x14ac:dyDescent="0.25">
      <c r="A41" s="112">
        <v>27</v>
      </c>
      <c r="B41" s="136" t="s">
        <v>72</v>
      </c>
      <c r="C41" s="118" t="s">
        <v>31</v>
      </c>
      <c r="D41" s="137">
        <v>25</v>
      </c>
      <c r="E41" s="43" t="s">
        <v>52</v>
      </c>
      <c r="F41" s="29">
        <v>25</v>
      </c>
      <c r="G41" s="69">
        <v>2</v>
      </c>
      <c r="H41" s="13"/>
      <c r="I41" s="10"/>
      <c r="J41" s="10"/>
      <c r="K41" s="10"/>
      <c r="L41" s="10"/>
      <c r="M41" s="10"/>
      <c r="N41" s="11"/>
      <c r="O41" s="243">
        <v>25</v>
      </c>
      <c r="P41" s="10"/>
      <c r="Q41" s="10"/>
      <c r="R41" s="10"/>
      <c r="S41" s="208">
        <v>2</v>
      </c>
      <c r="T41" s="244" t="s">
        <v>11</v>
      </c>
      <c r="U41" s="13"/>
      <c r="V41" s="10"/>
      <c r="W41" s="10"/>
      <c r="X41" s="10"/>
      <c r="Y41" s="10"/>
      <c r="Z41" s="10"/>
      <c r="AA41" s="208"/>
      <c r="AB41" s="48"/>
      <c r="AC41" s="13"/>
      <c r="AD41" s="10"/>
      <c r="AE41" s="10"/>
      <c r="AF41" s="10"/>
      <c r="AG41" s="10"/>
      <c r="AH41" s="11"/>
      <c r="AI41" s="48"/>
      <c r="AJ41" s="13"/>
      <c r="AK41" s="10"/>
      <c r="AL41" s="10"/>
      <c r="AM41" s="10"/>
      <c r="AN41" s="11"/>
      <c r="AO41" s="189"/>
      <c r="AP41" s="153"/>
      <c r="AQ41" s="53">
        <v>2</v>
      </c>
      <c r="AR41" s="86"/>
    </row>
    <row r="42" spans="1:44" x14ac:dyDescent="0.25">
      <c r="A42" s="91">
        <v>28</v>
      </c>
      <c r="B42" s="138" t="s">
        <v>110</v>
      </c>
      <c r="C42" s="123" t="s">
        <v>23</v>
      </c>
      <c r="D42" s="139">
        <v>25</v>
      </c>
      <c r="E42" s="31" t="s">
        <v>52</v>
      </c>
      <c r="F42" s="28">
        <v>25</v>
      </c>
      <c r="G42" s="67">
        <v>2</v>
      </c>
      <c r="H42" s="14"/>
      <c r="I42" s="4"/>
      <c r="J42" s="4"/>
      <c r="K42" s="4"/>
      <c r="L42" s="4"/>
      <c r="M42" s="4"/>
      <c r="N42" s="5"/>
      <c r="O42" s="243">
        <v>25</v>
      </c>
      <c r="P42" s="10"/>
      <c r="Q42" s="10"/>
      <c r="R42" s="11"/>
      <c r="S42" s="10">
        <v>2</v>
      </c>
      <c r="T42" s="257" t="s">
        <v>11</v>
      </c>
      <c r="U42" s="14"/>
      <c r="V42" s="4"/>
      <c r="W42" s="4"/>
      <c r="X42" s="4"/>
      <c r="Y42" s="4"/>
      <c r="Z42" s="4"/>
      <c r="AA42" s="4"/>
      <c r="AB42" s="38"/>
      <c r="AC42" s="14"/>
      <c r="AD42" s="4"/>
      <c r="AE42" s="4"/>
      <c r="AF42" s="4"/>
      <c r="AG42" s="4"/>
      <c r="AH42" s="5"/>
      <c r="AI42" s="38"/>
      <c r="AJ42" s="39"/>
      <c r="AK42" s="4"/>
      <c r="AL42" s="4"/>
      <c r="AM42" s="4"/>
      <c r="AN42" s="5"/>
      <c r="AO42" s="25"/>
      <c r="AP42" s="154"/>
      <c r="AQ42" s="22">
        <v>2</v>
      </c>
      <c r="AR42" s="82"/>
    </row>
    <row r="43" spans="1:44" x14ac:dyDescent="0.25">
      <c r="A43" s="91">
        <v>29</v>
      </c>
      <c r="B43" s="138" t="s">
        <v>71</v>
      </c>
      <c r="C43" s="123" t="s">
        <v>24</v>
      </c>
      <c r="D43" s="139">
        <v>25</v>
      </c>
      <c r="E43" s="31" t="s">
        <v>52</v>
      </c>
      <c r="F43" s="28">
        <v>25</v>
      </c>
      <c r="G43" s="67">
        <v>2</v>
      </c>
      <c r="H43" s="14"/>
      <c r="I43" s="4"/>
      <c r="J43" s="4"/>
      <c r="K43" s="4"/>
      <c r="L43" s="4"/>
      <c r="M43" s="4"/>
      <c r="N43" s="5"/>
      <c r="O43" s="245">
        <v>25</v>
      </c>
      <c r="P43" s="4"/>
      <c r="Q43" s="4"/>
      <c r="R43" s="5"/>
      <c r="S43" s="4">
        <v>2</v>
      </c>
      <c r="T43" s="257" t="s">
        <v>11</v>
      </c>
      <c r="U43" s="14"/>
      <c r="V43" s="4"/>
      <c r="W43" s="4"/>
      <c r="X43" s="4"/>
      <c r="Y43" s="4"/>
      <c r="Z43" s="4"/>
      <c r="AA43" s="4"/>
      <c r="AB43" s="38"/>
      <c r="AC43" s="14"/>
      <c r="AD43" s="4"/>
      <c r="AE43" s="4"/>
      <c r="AF43" s="4"/>
      <c r="AG43" s="4"/>
      <c r="AH43" s="5"/>
      <c r="AI43" s="38"/>
      <c r="AJ43" s="39"/>
      <c r="AK43" s="4"/>
      <c r="AL43" s="4"/>
      <c r="AM43" s="4"/>
      <c r="AN43" s="5"/>
      <c r="AO43" s="25"/>
      <c r="AP43" s="154"/>
      <c r="AQ43" s="5"/>
      <c r="AR43" s="82"/>
    </row>
    <row r="44" spans="1:44" ht="15.75" thickBot="1" x14ac:dyDescent="0.3">
      <c r="A44" s="116"/>
      <c r="B44" s="116"/>
      <c r="C44" s="116" t="s">
        <v>48</v>
      </c>
      <c r="D44" s="165">
        <v>50</v>
      </c>
      <c r="E44" s="72"/>
      <c r="F44" s="125">
        <f t="shared" ref="F44:N44" si="35">SUM(F41:F42)</f>
        <v>50</v>
      </c>
      <c r="G44" s="184">
        <f>SUM(G41:G42)</f>
        <v>4</v>
      </c>
      <c r="H44" s="163">
        <f t="shared" si="35"/>
        <v>0</v>
      </c>
      <c r="I44" s="164">
        <f t="shared" si="35"/>
        <v>0</v>
      </c>
      <c r="J44" s="164"/>
      <c r="K44" s="164">
        <f t="shared" si="35"/>
        <v>0</v>
      </c>
      <c r="L44" s="164">
        <f t="shared" si="35"/>
        <v>0</v>
      </c>
      <c r="M44" s="164">
        <f t="shared" si="35"/>
        <v>0</v>
      </c>
      <c r="N44" s="224">
        <f t="shared" si="35"/>
        <v>0</v>
      </c>
      <c r="O44" s="258">
        <f>SUM(O41,O42)</f>
        <v>50</v>
      </c>
      <c r="P44" s="164">
        <f t="shared" ref="P44:AN44" si="36">SUM(P41:P42)</f>
        <v>0</v>
      </c>
      <c r="Q44" s="164">
        <f t="shared" si="36"/>
        <v>0</v>
      </c>
      <c r="R44" s="164">
        <f t="shared" si="36"/>
        <v>0</v>
      </c>
      <c r="S44" s="164">
        <f>SUM(S41+S42)</f>
        <v>4</v>
      </c>
      <c r="T44" s="259"/>
      <c r="U44" s="155">
        <f t="shared" si="36"/>
        <v>0</v>
      </c>
      <c r="V44" s="155">
        <f t="shared" si="36"/>
        <v>0</v>
      </c>
      <c r="W44" s="155"/>
      <c r="X44" s="155">
        <f t="shared" si="36"/>
        <v>0</v>
      </c>
      <c r="Y44" s="155">
        <f t="shared" si="36"/>
        <v>0</v>
      </c>
      <c r="Z44" s="155">
        <f t="shared" si="36"/>
        <v>0</v>
      </c>
      <c r="AA44" s="164">
        <f t="shared" ref="AA44" si="37">SUM(AA41:AA42)</f>
        <v>0</v>
      </c>
      <c r="AB44" s="162"/>
      <c r="AC44" s="155">
        <f t="shared" si="36"/>
        <v>0</v>
      </c>
      <c r="AD44" s="155">
        <f t="shared" si="36"/>
        <v>0</v>
      </c>
      <c r="AE44" s="155"/>
      <c r="AF44" s="155">
        <f t="shared" si="36"/>
        <v>0</v>
      </c>
      <c r="AG44" s="155">
        <f t="shared" si="36"/>
        <v>0</v>
      </c>
      <c r="AH44" s="92">
        <f t="shared" ref="AH44" si="38">SUM(AH41:AH42)</f>
        <v>0</v>
      </c>
      <c r="AI44" s="162"/>
      <c r="AJ44" s="155">
        <f t="shared" si="36"/>
        <v>0</v>
      </c>
      <c r="AK44" s="155">
        <f t="shared" si="36"/>
        <v>0</v>
      </c>
      <c r="AL44" s="155"/>
      <c r="AM44" s="155">
        <f t="shared" si="36"/>
        <v>0</v>
      </c>
      <c r="AN44" s="155">
        <f t="shared" si="36"/>
        <v>0</v>
      </c>
      <c r="AO44" s="92">
        <f t="shared" ref="AO44" si="39">SUM(AO41:AO42)</f>
        <v>0</v>
      </c>
      <c r="AP44" s="42"/>
      <c r="AQ44" s="23">
        <v>4</v>
      </c>
      <c r="AR44" s="87"/>
    </row>
    <row r="45" spans="1:44" ht="15.75" thickBot="1" x14ac:dyDescent="0.3">
      <c r="A45" s="271" t="s">
        <v>25</v>
      </c>
      <c r="B45" s="271"/>
      <c r="C45" s="271"/>
      <c r="D45" s="9"/>
      <c r="E45" s="73"/>
      <c r="F45" s="8"/>
      <c r="G45" s="66"/>
      <c r="H45" s="111"/>
      <c r="I45" s="8"/>
      <c r="J45" s="8"/>
      <c r="K45" s="8"/>
      <c r="L45" s="24"/>
      <c r="M45" s="24"/>
      <c r="N45" s="24"/>
      <c r="O45" s="8"/>
      <c r="P45" s="8"/>
      <c r="Q45" s="8"/>
      <c r="R45" s="8"/>
      <c r="S45" s="24"/>
      <c r="T45" s="8"/>
      <c r="U45" s="111"/>
      <c r="V45" s="8"/>
      <c r="W45" s="8"/>
      <c r="X45" s="8"/>
      <c r="Y45" s="8"/>
      <c r="Z45" s="8"/>
      <c r="AA45" s="66"/>
      <c r="AB45" s="66"/>
      <c r="AC45" s="111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24"/>
      <c r="AP45" s="66"/>
      <c r="AQ45" s="24"/>
      <c r="AR45" s="8"/>
    </row>
    <row r="46" spans="1:44" x14ac:dyDescent="0.25">
      <c r="A46" s="190">
        <v>30</v>
      </c>
      <c r="B46" s="112" t="s">
        <v>70</v>
      </c>
      <c r="C46" s="166" t="s">
        <v>37</v>
      </c>
      <c r="D46" s="137">
        <v>25</v>
      </c>
      <c r="E46" s="43"/>
      <c r="F46" s="29"/>
      <c r="G46" s="69"/>
      <c r="H46" s="13">
        <v>10</v>
      </c>
      <c r="I46" s="10">
        <v>15</v>
      </c>
      <c r="J46" s="10"/>
      <c r="K46" s="10"/>
      <c r="L46" s="11"/>
      <c r="M46" s="11"/>
      <c r="N46" s="11"/>
      <c r="O46" s="243"/>
      <c r="P46" s="10"/>
      <c r="Q46" s="10"/>
      <c r="R46" s="11"/>
      <c r="S46" s="208"/>
      <c r="T46" s="244"/>
      <c r="U46" s="13">
        <v>10</v>
      </c>
      <c r="V46" s="214">
        <v>15</v>
      </c>
      <c r="W46" s="109"/>
      <c r="X46" s="10"/>
      <c r="Y46" s="10"/>
      <c r="Z46" s="10"/>
      <c r="AA46" s="208">
        <v>2</v>
      </c>
      <c r="AB46" s="48" t="s">
        <v>11</v>
      </c>
      <c r="AC46" s="13"/>
      <c r="AD46" s="10"/>
      <c r="AE46" s="10"/>
      <c r="AF46" s="10"/>
      <c r="AG46" s="10"/>
      <c r="AH46" s="11"/>
      <c r="AI46" s="48"/>
      <c r="AJ46" s="37"/>
      <c r="AK46" s="10"/>
      <c r="AL46" s="10"/>
      <c r="AM46" s="10"/>
      <c r="AN46" s="11"/>
      <c r="AO46" s="11"/>
      <c r="AP46" s="36"/>
      <c r="AQ46" s="53">
        <v>2</v>
      </c>
      <c r="AR46" s="86"/>
    </row>
    <row r="47" spans="1:44" x14ac:dyDescent="0.25">
      <c r="A47" s="191">
        <v>31</v>
      </c>
      <c r="B47" s="138" t="s">
        <v>69</v>
      </c>
      <c r="C47" s="123" t="s">
        <v>38</v>
      </c>
      <c r="D47" s="167">
        <v>25</v>
      </c>
      <c r="E47" s="31"/>
      <c r="F47" s="28"/>
      <c r="G47" s="67"/>
      <c r="H47" s="40">
        <v>10</v>
      </c>
      <c r="I47" s="3">
        <v>15</v>
      </c>
      <c r="J47" s="3"/>
      <c r="K47" s="3"/>
      <c r="L47" s="22"/>
      <c r="M47" s="22"/>
      <c r="N47" s="22"/>
      <c r="O47" s="249"/>
      <c r="P47" s="3"/>
      <c r="Q47" s="3"/>
      <c r="R47" s="3"/>
      <c r="S47" s="3"/>
      <c r="T47" s="260"/>
      <c r="U47" s="40">
        <v>10</v>
      </c>
      <c r="V47" s="4">
        <v>15</v>
      </c>
      <c r="W47" s="4"/>
      <c r="X47" s="3"/>
      <c r="Y47" s="3"/>
      <c r="Z47" s="3"/>
      <c r="AA47" s="3">
        <v>2</v>
      </c>
      <c r="AB47" s="36" t="s">
        <v>11</v>
      </c>
      <c r="AC47" s="40"/>
      <c r="AD47" s="3"/>
      <c r="AE47" s="3"/>
      <c r="AF47" s="3"/>
      <c r="AG47" s="3"/>
      <c r="AH47" s="22"/>
      <c r="AI47" s="41"/>
      <c r="AJ47" s="156"/>
      <c r="AK47" s="3"/>
      <c r="AL47" s="3"/>
      <c r="AM47" s="3"/>
      <c r="AN47" s="22"/>
      <c r="AO47" s="22"/>
      <c r="AP47" s="41"/>
      <c r="AQ47" s="22">
        <v>2</v>
      </c>
      <c r="AR47" s="82"/>
    </row>
    <row r="48" spans="1:44" x14ac:dyDescent="0.25">
      <c r="A48" s="191">
        <v>32</v>
      </c>
      <c r="B48" s="138" t="s">
        <v>68</v>
      </c>
      <c r="C48" s="123" t="s">
        <v>40</v>
      </c>
      <c r="D48" s="139">
        <v>25</v>
      </c>
      <c r="E48" s="31"/>
      <c r="F48" s="28"/>
      <c r="G48" s="67"/>
      <c r="H48" s="14">
        <v>25</v>
      </c>
      <c r="I48" s="4"/>
      <c r="J48" s="4"/>
      <c r="K48" s="4"/>
      <c r="L48" s="5"/>
      <c r="M48" s="5"/>
      <c r="N48" s="5"/>
      <c r="O48" s="245"/>
      <c r="P48" s="4"/>
      <c r="Q48" s="4"/>
      <c r="R48" s="4"/>
      <c r="S48" s="4"/>
      <c r="T48" s="246"/>
      <c r="U48" s="14">
        <v>25</v>
      </c>
      <c r="V48" s="4"/>
      <c r="W48" s="4"/>
      <c r="X48" s="4"/>
      <c r="Y48" s="4"/>
      <c r="Z48" s="4"/>
      <c r="AA48" s="4">
        <v>2</v>
      </c>
      <c r="AB48" s="36" t="s">
        <v>11</v>
      </c>
      <c r="AC48" s="14"/>
      <c r="AD48" s="4"/>
      <c r="AE48" s="4"/>
      <c r="AF48" s="4"/>
      <c r="AG48" s="4"/>
      <c r="AH48" s="5"/>
      <c r="AI48" s="38"/>
      <c r="AJ48" s="14"/>
      <c r="AK48" s="4"/>
      <c r="AL48" s="4"/>
      <c r="AM48" s="4"/>
      <c r="AN48" s="5"/>
      <c r="AO48" s="22"/>
      <c r="AP48" s="41"/>
      <c r="AQ48" s="22"/>
      <c r="AR48" s="82"/>
    </row>
    <row r="49" spans="1:44" ht="15.75" thickBot="1" x14ac:dyDescent="0.3">
      <c r="A49" s="142"/>
      <c r="B49" s="142"/>
      <c r="C49" s="142" t="s">
        <v>48</v>
      </c>
      <c r="D49" s="165">
        <f>SUM(D46:D47)</f>
        <v>50</v>
      </c>
      <c r="E49" s="33"/>
      <c r="F49" s="34"/>
      <c r="G49" s="70"/>
      <c r="H49" s="16">
        <v>20</v>
      </c>
      <c r="I49" s="16">
        <f t="shared" ref="I49:N49" si="40">SUM(I46:I47)</f>
        <v>30</v>
      </c>
      <c r="J49" s="16"/>
      <c r="K49" s="16">
        <f t="shared" si="40"/>
        <v>0</v>
      </c>
      <c r="L49" s="16">
        <f t="shared" si="40"/>
        <v>0</v>
      </c>
      <c r="M49" s="16">
        <f t="shared" si="40"/>
        <v>0</v>
      </c>
      <c r="N49" s="185">
        <f t="shared" si="40"/>
        <v>0</v>
      </c>
      <c r="O49" s="261">
        <f>SUM(O46:O47)</f>
        <v>0</v>
      </c>
      <c r="P49" s="155">
        <f t="shared" ref="P49:S49" si="41">SUM(P46:P47)</f>
        <v>0</v>
      </c>
      <c r="Q49" s="155">
        <f t="shared" si="41"/>
        <v>0</v>
      </c>
      <c r="R49" s="155">
        <f t="shared" si="41"/>
        <v>0</v>
      </c>
      <c r="S49" s="164">
        <f t="shared" si="41"/>
        <v>0</v>
      </c>
      <c r="T49" s="259"/>
      <c r="U49" s="155">
        <v>20</v>
      </c>
      <c r="V49" s="155">
        <f>SUM(V46:V47)</f>
        <v>30</v>
      </c>
      <c r="W49" s="155"/>
      <c r="X49" s="155">
        <f t="shared" ref="X49:AA49" si="42">SUM(X46:X47)</f>
        <v>0</v>
      </c>
      <c r="Y49" s="155">
        <f t="shared" si="42"/>
        <v>0</v>
      </c>
      <c r="Z49" s="155">
        <f t="shared" si="42"/>
        <v>0</v>
      </c>
      <c r="AA49" s="164">
        <f t="shared" si="42"/>
        <v>4</v>
      </c>
      <c r="AB49" s="162"/>
      <c r="AC49" s="155">
        <f t="shared" ref="AC49:AO49" si="43">SUM(AC46:AC47)</f>
        <v>0</v>
      </c>
      <c r="AD49" s="155">
        <f t="shared" si="43"/>
        <v>0</v>
      </c>
      <c r="AE49" s="155"/>
      <c r="AF49" s="155">
        <f t="shared" si="43"/>
        <v>0</v>
      </c>
      <c r="AG49" s="155">
        <f t="shared" si="43"/>
        <v>0</v>
      </c>
      <c r="AH49" s="224">
        <f t="shared" si="43"/>
        <v>0</v>
      </c>
      <c r="AI49" s="162"/>
      <c r="AJ49" s="155">
        <f t="shared" si="43"/>
        <v>0</v>
      </c>
      <c r="AK49" s="155">
        <f t="shared" si="43"/>
        <v>0</v>
      </c>
      <c r="AL49" s="155"/>
      <c r="AM49" s="155">
        <f t="shared" si="43"/>
        <v>0</v>
      </c>
      <c r="AN49" s="92">
        <f t="shared" si="43"/>
        <v>0</v>
      </c>
      <c r="AO49" s="224">
        <f t="shared" si="43"/>
        <v>0</v>
      </c>
      <c r="AP49" s="162"/>
      <c r="AQ49" s="54">
        <v>4</v>
      </c>
      <c r="AR49" s="87"/>
    </row>
    <row r="50" spans="1:44" ht="15.75" thickBot="1" x14ac:dyDescent="0.3">
      <c r="A50" s="271" t="s">
        <v>103</v>
      </c>
      <c r="B50" s="271"/>
      <c r="C50" s="271"/>
      <c r="D50" s="9"/>
      <c r="E50" s="74"/>
      <c r="F50" s="9"/>
      <c r="G50" s="65"/>
      <c r="H50" s="17"/>
      <c r="I50" s="9"/>
      <c r="J50" s="9"/>
      <c r="K50" s="9"/>
      <c r="L50" s="9"/>
      <c r="M50" s="9"/>
      <c r="N50" s="56"/>
      <c r="O50" s="159"/>
      <c r="P50" s="159"/>
      <c r="Q50" s="159"/>
      <c r="R50" s="159"/>
      <c r="S50" s="128"/>
      <c r="T50" s="159"/>
      <c r="U50" s="158"/>
      <c r="V50" s="159"/>
      <c r="W50" s="159"/>
      <c r="X50" s="159"/>
      <c r="Y50" s="159"/>
      <c r="Z50" s="159"/>
      <c r="AA50" s="160"/>
      <c r="AB50" s="160"/>
      <c r="AC50" s="158"/>
      <c r="AD50" s="159"/>
      <c r="AE50" s="159"/>
      <c r="AF50" s="159"/>
      <c r="AG50" s="159"/>
      <c r="AH50" s="160"/>
      <c r="AI50" s="160"/>
      <c r="AJ50" s="158"/>
      <c r="AK50" s="159"/>
      <c r="AL50" s="159"/>
      <c r="AM50" s="159"/>
      <c r="AN50" s="159"/>
      <c r="AO50" s="128"/>
      <c r="AP50" s="198"/>
      <c r="AQ50" s="56"/>
      <c r="AR50" s="8"/>
    </row>
    <row r="51" spans="1:44" x14ac:dyDescent="0.25">
      <c r="A51" s="112">
        <v>33</v>
      </c>
      <c r="B51" s="136" t="s">
        <v>111</v>
      </c>
      <c r="C51" s="118" t="s">
        <v>60</v>
      </c>
      <c r="D51" s="137">
        <v>25</v>
      </c>
      <c r="E51" s="31" t="s">
        <v>52</v>
      </c>
      <c r="F51" s="28">
        <v>25</v>
      </c>
      <c r="G51" s="67">
        <v>2</v>
      </c>
      <c r="H51" s="40"/>
      <c r="I51" s="3"/>
      <c r="J51" s="7"/>
      <c r="K51" s="7"/>
      <c r="L51" s="7"/>
      <c r="M51" s="7"/>
      <c r="N51" s="53"/>
      <c r="O51" s="249"/>
      <c r="P51" s="3"/>
      <c r="Q51" s="3"/>
      <c r="R51" s="3"/>
      <c r="S51" s="212"/>
      <c r="T51" s="262"/>
      <c r="U51" s="40"/>
      <c r="V51" s="3"/>
      <c r="W51" s="3"/>
      <c r="X51" s="3"/>
      <c r="Y51" s="3"/>
      <c r="Z51" s="3"/>
      <c r="AA51" s="212"/>
      <c r="AB51" s="213"/>
      <c r="AC51" s="161">
        <v>25</v>
      </c>
      <c r="AD51" s="7"/>
      <c r="AE51" s="7"/>
      <c r="AF51" s="7"/>
      <c r="AG51" s="7"/>
      <c r="AH51" s="53">
        <v>2</v>
      </c>
      <c r="AI51" s="213" t="s">
        <v>11</v>
      </c>
      <c r="AJ51" s="161"/>
      <c r="AK51" s="7"/>
      <c r="AL51" s="7"/>
      <c r="AM51" s="7"/>
      <c r="AN51" s="7"/>
      <c r="AO51" s="53"/>
      <c r="AP51" s="213"/>
      <c r="AQ51" s="53">
        <v>2</v>
      </c>
      <c r="AR51" s="88"/>
    </row>
    <row r="52" spans="1:44" ht="30" x14ac:dyDescent="0.25">
      <c r="A52" s="173">
        <v>34</v>
      </c>
      <c r="B52" s="168" t="s">
        <v>112</v>
      </c>
      <c r="C52" s="169" t="s">
        <v>32</v>
      </c>
      <c r="D52" s="100">
        <v>25</v>
      </c>
      <c r="E52" s="43" t="s">
        <v>52</v>
      </c>
      <c r="F52" s="29">
        <v>25</v>
      </c>
      <c r="G52" s="69">
        <v>2</v>
      </c>
      <c r="H52" s="13"/>
      <c r="I52" s="10"/>
      <c r="J52" s="10"/>
      <c r="K52" s="10"/>
      <c r="L52" s="10"/>
      <c r="M52" s="10"/>
      <c r="N52" s="5"/>
      <c r="O52" s="243"/>
      <c r="P52" s="10"/>
      <c r="Q52" s="10"/>
      <c r="R52" s="10"/>
      <c r="S52" s="4"/>
      <c r="T52" s="246"/>
      <c r="U52" s="13"/>
      <c r="V52" s="10"/>
      <c r="W52" s="10"/>
      <c r="X52" s="10"/>
      <c r="Y52" s="10"/>
      <c r="Z52" s="10"/>
      <c r="AA52" s="10"/>
      <c r="AB52" s="36"/>
      <c r="AC52" s="13">
        <v>25</v>
      </c>
      <c r="AD52" s="10"/>
      <c r="AE52" s="10"/>
      <c r="AF52" s="10"/>
      <c r="AG52" s="10"/>
      <c r="AH52" s="11">
        <v>2</v>
      </c>
      <c r="AI52" s="78" t="s">
        <v>11</v>
      </c>
      <c r="AJ52" s="13"/>
      <c r="AK52" s="10"/>
      <c r="AL52" s="10"/>
      <c r="AM52" s="10"/>
      <c r="AN52" s="11"/>
      <c r="AO52" s="11"/>
      <c r="AP52" s="36"/>
      <c r="AQ52" s="53">
        <v>2</v>
      </c>
      <c r="AR52" s="86"/>
    </row>
    <row r="53" spans="1:44" ht="30" x14ac:dyDescent="0.25">
      <c r="A53" s="91">
        <v>35</v>
      </c>
      <c r="B53" s="168" t="s">
        <v>113</v>
      </c>
      <c r="C53" s="123" t="s">
        <v>33</v>
      </c>
      <c r="D53" s="139">
        <v>25</v>
      </c>
      <c r="E53" s="31" t="s">
        <v>52</v>
      </c>
      <c r="F53" s="28">
        <v>25</v>
      </c>
      <c r="G53" s="67">
        <v>2</v>
      </c>
      <c r="H53" s="14"/>
      <c r="I53" s="4"/>
      <c r="J53" s="4"/>
      <c r="K53" s="4"/>
      <c r="L53" s="4"/>
      <c r="M53" s="4"/>
      <c r="N53" s="5"/>
      <c r="O53" s="245"/>
      <c r="P53" s="4"/>
      <c r="Q53" s="4"/>
      <c r="R53" s="4"/>
      <c r="S53" s="4"/>
      <c r="T53" s="246"/>
      <c r="U53" s="14"/>
      <c r="V53" s="4"/>
      <c r="W53" s="4"/>
      <c r="X53" s="4"/>
      <c r="Y53" s="4"/>
      <c r="Z53" s="4"/>
      <c r="AA53" s="4"/>
      <c r="AB53" s="38"/>
      <c r="AC53" s="14">
        <v>25</v>
      </c>
      <c r="AD53" s="4"/>
      <c r="AE53" s="4"/>
      <c r="AF53" s="4"/>
      <c r="AG53" s="4"/>
      <c r="AH53" s="5">
        <v>2</v>
      </c>
      <c r="AI53" s="41" t="s">
        <v>11</v>
      </c>
      <c r="AJ53" s="14"/>
      <c r="AK53" s="4"/>
      <c r="AL53" s="4"/>
      <c r="AM53" s="4"/>
      <c r="AN53" s="5"/>
      <c r="AO53" s="5"/>
      <c r="AP53" s="38"/>
      <c r="AQ53" s="5"/>
      <c r="AR53" s="82"/>
    </row>
    <row r="54" spans="1:44" ht="15.75" thickBot="1" x14ac:dyDescent="0.3">
      <c r="A54" s="116"/>
      <c r="B54" s="116"/>
      <c r="C54" s="142" t="s">
        <v>48</v>
      </c>
      <c r="D54" s="165">
        <f>SUM(D51+D52)</f>
        <v>50</v>
      </c>
      <c r="E54" s="33">
        <f t="shared" ref="E54:N54" si="44">SUM(E51:E52)</f>
        <v>0</v>
      </c>
      <c r="F54" s="125">
        <f>SUM(F51:F52)</f>
        <v>50</v>
      </c>
      <c r="G54" s="184">
        <f t="shared" si="44"/>
        <v>4</v>
      </c>
      <c r="H54" s="155">
        <f t="shared" si="44"/>
        <v>0</v>
      </c>
      <c r="I54" s="155">
        <f t="shared" si="44"/>
        <v>0</v>
      </c>
      <c r="J54" s="155"/>
      <c r="K54" s="155">
        <f t="shared" si="44"/>
        <v>0</v>
      </c>
      <c r="L54" s="155">
        <f t="shared" si="44"/>
        <v>0</v>
      </c>
      <c r="M54" s="155">
        <f t="shared" si="44"/>
        <v>0</v>
      </c>
      <c r="N54" s="92">
        <f t="shared" si="44"/>
        <v>0</v>
      </c>
      <c r="O54" s="258">
        <f>SUM(O51:O52)</f>
        <v>0</v>
      </c>
      <c r="P54" s="155">
        <f t="shared" ref="P54:AO54" si="45">SUM(P51:P52)</f>
        <v>0</v>
      </c>
      <c r="Q54" s="155">
        <f t="shared" si="45"/>
        <v>0</v>
      </c>
      <c r="R54" s="155">
        <f t="shared" si="45"/>
        <v>0</v>
      </c>
      <c r="S54" s="164">
        <f t="shared" ref="S54" si="46">SUM(S51:S52)</f>
        <v>0</v>
      </c>
      <c r="T54" s="259"/>
      <c r="U54" s="155">
        <f t="shared" si="45"/>
        <v>0</v>
      </c>
      <c r="V54" s="155">
        <f t="shared" si="45"/>
        <v>0</v>
      </c>
      <c r="W54" s="155"/>
      <c r="X54" s="155">
        <f t="shared" si="45"/>
        <v>0</v>
      </c>
      <c r="Y54" s="155"/>
      <c r="Z54" s="155">
        <f t="shared" si="45"/>
        <v>0</v>
      </c>
      <c r="AA54" s="164">
        <f t="shared" ref="AA54" si="47">SUM(AA51:AA52)</f>
        <v>0</v>
      </c>
      <c r="AB54" s="162"/>
      <c r="AC54" s="155">
        <f t="shared" si="45"/>
        <v>50</v>
      </c>
      <c r="AD54" s="155">
        <f t="shared" si="45"/>
        <v>0</v>
      </c>
      <c r="AE54" s="155"/>
      <c r="AF54" s="155">
        <f t="shared" si="45"/>
        <v>0</v>
      </c>
      <c r="AG54" s="155">
        <f t="shared" si="45"/>
        <v>0</v>
      </c>
      <c r="AH54" s="92">
        <f>SUM(AH51:AH53)</f>
        <v>6</v>
      </c>
      <c r="AI54" s="162"/>
      <c r="AJ54" s="155">
        <f t="shared" si="45"/>
        <v>0</v>
      </c>
      <c r="AK54" s="155">
        <f t="shared" si="45"/>
        <v>0</v>
      </c>
      <c r="AL54" s="155"/>
      <c r="AM54" s="155">
        <f t="shared" si="45"/>
        <v>0</v>
      </c>
      <c r="AN54" s="155">
        <f t="shared" si="45"/>
        <v>0</v>
      </c>
      <c r="AO54" s="224">
        <f t="shared" si="45"/>
        <v>0</v>
      </c>
      <c r="AP54" s="162"/>
      <c r="AQ54" s="23">
        <v>4</v>
      </c>
      <c r="AR54" s="87"/>
    </row>
    <row r="55" spans="1:44" ht="15.75" thickBot="1" x14ac:dyDescent="0.3">
      <c r="A55" s="272" t="s">
        <v>104</v>
      </c>
      <c r="B55" s="273"/>
      <c r="C55" s="274"/>
      <c r="D55" s="115"/>
      <c r="E55" s="93"/>
      <c r="F55" s="94"/>
      <c r="G55" s="95"/>
      <c r="H55" s="111"/>
      <c r="I55" s="199"/>
      <c r="J55" s="199"/>
      <c r="K55" s="199"/>
      <c r="L55" s="200"/>
      <c r="M55" s="200"/>
      <c r="N55" s="200"/>
      <c r="O55" s="8"/>
      <c r="P55" s="8"/>
      <c r="Q55" s="8"/>
      <c r="R55" s="8"/>
      <c r="S55" s="24"/>
      <c r="T55" s="8"/>
      <c r="U55" s="111"/>
      <c r="V55" s="8"/>
      <c r="W55" s="8"/>
      <c r="X55" s="8"/>
      <c r="Y55" s="8"/>
      <c r="Z55" s="8"/>
      <c r="AA55" s="66"/>
      <c r="AB55" s="66"/>
      <c r="AC55" s="111"/>
      <c r="AD55" s="8"/>
      <c r="AE55" s="8"/>
      <c r="AF55" s="8"/>
      <c r="AG55" s="8"/>
      <c r="AH55" s="8"/>
      <c r="AI55" s="8"/>
      <c r="AJ55" s="8"/>
      <c r="AK55" s="8"/>
      <c r="AL55" s="8"/>
      <c r="AM55" s="201"/>
      <c r="AN55" s="201"/>
      <c r="AO55" s="202"/>
      <c r="AP55" s="202"/>
      <c r="AQ55" s="24"/>
      <c r="AR55" s="8"/>
    </row>
    <row r="56" spans="1:44" ht="30" x14ac:dyDescent="0.25">
      <c r="A56" s="190">
        <v>36</v>
      </c>
      <c r="B56" s="136" t="s">
        <v>67</v>
      </c>
      <c r="C56" s="118" t="s">
        <v>100</v>
      </c>
      <c r="D56" s="137">
        <v>25</v>
      </c>
      <c r="E56" s="75"/>
      <c r="F56" s="50"/>
      <c r="G56" s="69"/>
      <c r="H56" s="13">
        <v>25</v>
      </c>
      <c r="I56" s="2"/>
      <c r="J56" s="2"/>
      <c r="K56" s="2"/>
      <c r="L56" s="2"/>
      <c r="M56" s="2"/>
      <c r="N56" s="25"/>
      <c r="O56" s="263"/>
      <c r="P56" s="109"/>
      <c r="Q56" s="109"/>
      <c r="R56" s="189"/>
      <c r="S56" s="214"/>
      <c r="T56" s="264"/>
      <c r="U56" s="188"/>
      <c r="V56" s="109"/>
      <c r="W56" s="109"/>
      <c r="X56" s="109"/>
      <c r="Y56" s="109"/>
      <c r="Z56" s="109"/>
      <c r="AA56" s="214"/>
      <c r="AB56" s="215"/>
      <c r="AC56" s="188"/>
      <c r="AD56" s="109"/>
      <c r="AE56" s="109"/>
      <c r="AF56" s="109"/>
      <c r="AG56" s="109"/>
      <c r="AH56" s="189"/>
      <c r="AI56" s="215"/>
      <c r="AJ56" s="13">
        <v>25</v>
      </c>
      <c r="AK56" s="10"/>
      <c r="AL56" s="10"/>
      <c r="AM56" s="10"/>
      <c r="AN56" s="11"/>
      <c r="AO56" s="11">
        <v>2</v>
      </c>
      <c r="AP56" s="48" t="s">
        <v>11</v>
      </c>
      <c r="AQ56" s="55">
        <v>2</v>
      </c>
      <c r="AR56" s="86"/>
    </row>
    <row r="57" spans="1:44" x14ac:dyDescent="0.25">
      <c r="A57" s="191">
        <v>37</v>
      </c>
      <c r="B57" s="168" t="s">
        <v>66</v>
      </c>
      <c r="C57" s="123" t="s">
        <v>101</v>
      </c>
      <c r="D57" s="139">
        <v>25</v>
      </c>
      <c r="E57" s="30"/>
      <c r="F57" s="27"/>
      <c r="G57" s="67"/>
      <c r="H57" s="14">
        <v>25</v>
      </c>
      <c r="I57" s="2"/>
      <c r="J57" s="2"/>
      <c r="K57" s="2"/>
      <c r="L57" s="2"/>
      <c r="M57" s="2"/>
      <c r="N57" s="25"/>
      <c r="O57" s="250"/>
      <c r="P57" s="2"/>
      <c r="Q57" s="2"/>
      <c r="R57" s="25"/>
      <c r="S57" s="2"/>
      <c r="T57" s="251"/>
      <c r="U57" s="187"/>
      <c r="V57" s="2"/>
      <c r="W57" s="2"/>
      <c r="X57" s="2"/>
      <c r="Y57" s="2"/>
      <c r="Z57" s="2"/>
      <c r="AA57" s="2"/>
      <c r="AB57" s="154"/>
      <c r="AC57" s="187"/>
      <c r="AD57" s="2"/>
      <c r="AE57" s="2"/>
      <c r="AF57" s="2"/>
      <c r="AG57" s="2"/>
      <c r="AH57" s="25"/>
      <c r="AI57" s="154"/>
      <c r="AJ57" s="14">
        <v>25</v>
      </c>
      <c r="AK57" s="4"/>
      <c r="AL57" s="4"/>
      <c r="AM57" s="4"/>
      <c r="AN57" s="5"/>
      <c r="AO57" s="5">
        <v>2</v>
      </c>
      <c r="AP57" s="36" t="s">
        <v>11</v>
      </c>
      <c r="AQ57" s="12">
        <v>2</v>
      </c>
      <c r="AR57" s="82"/>
    </row>
    <row r="58" spans="1:44" x14ac:dyDescent="0.25">
      <c r="A58" s="191">
        <v>38</v>
      </c>
      <c r="B58" s="138" t="s">
        <v>65</v>
      </c>
      <c r="C58" s="123" t="s">
        <v>102</v>
      </c>
      <c r="D58" s="139">
        <v>25</v>
      </c>
      <c r="E58" s="30"/>
      <c r="F58" s="27"/>
      <c r="G58" s="67"/>
      <c r="H58" s="14">
        <v>25</v>
      </c>
      <c r="I58" s="2"/>
      <c r="J58" s="2"/>
      <c r="K58" s="2"/>
      <c r="L58" s="2"/>
      <c r="M58" s="2"/>
      <c r="N58" s="25"/>
      <c r="O58" s="250"/>
      <c r="P58" s="2"/>
      <c r="Q58" s="2"/>
      <c r="R58" s="25"/>
      <c r="S58" s="2"/>
      <c r="T58" s="251"/>
      <c r="U58" s="187"/>
      <c r="V58" s="2"/>
      <c r="W58" s="2"/>
      <c r="X58" s="2"/>
      <c r="Y58" s="2"/>
      <c r="Z58" s="2"/>
      <c r="AA58" s="2"/>
      <c r="AB58" s="154"/>
      <c r="AC58" s="187"/>
      <c r="AD58" s="2"/>
      <c r="AE58" s="2"/>
      <c r="AF58" s="2"/>
      <c r="AG58" s="2"/>
      <c r="AH58" s="25"/>
      <c r="AI58" s="154"/>
      <c r="AJ58" s="14">
        <v>25</v>
      </c>
      <c r="AK58" s="4"/>
      <c r="AL58" s="4"/>
      <c r="AM58" s="4"/>
      <c r="AN58" s="5"/>
      <c r="AO58" s="5">
        <v>2</v>
      </c>
      <c r="AP58" s="36" t="s">
        <v>11</v>
      </c>
      <c r="AQ58" s="25"/>
      <c r="AR58" s="82"/>
    </row>
    <row r="59" spans="1:44" ht="15.75" thickBot="1" x14ac:dyDescent="0.3">
      <c r="A59" s="116"/>
      <c r="B59" s="116"/>
      <c r="C59" s="142" t="s">
        <v>48</v>
      </c>
      <c r="D59" s="165">
        <f>SUM(D56:D57)</f>
        <v>50</v>
      </c>
      <c r="E59" s="76"/>
      <c r="F59" s="35"/>
      <c r="G59" s="70"/>
      <c r="H59" s="186">
        <f>SUM(H56:H57)</f>
        <v>50</v>
      </c>
      <c r="I59" s="186">
        <f t="shared" ref="I59:N59" si="48">SUM(I56:I57)</f>
        <v>0</v>
      </c>
      <c r="J59" s="186"/>
      <c r="K59" s="186">
        <f t="shared" si="48"/>
        <v>0</v>
      </c>
      <c r="L59" s="186">
        <f t="shared" si="48"/>
        <v>0</v>
      </c>
      <c r="M59" s="186">
        <f t="shared" si="48"/>
        <v>0</v>
      </c>
      <c r="N59" s="239">
        <f t="shared" si="48"/>
        <v>0</v>
      </c>
      <c r="O59" s="258">
        <f>SUM(O56:O57)</f>
        <v>0</v>
      </c>
      <c r="P59" s="155">
        <f t="shared" ref="P59:AN59" si="49">SUM(P56:P57)</f>
        <v>0</v>
      </c>
      <c r="Q59" s="155">
        <f t="shared" si="49"/>
        <v>0</v>
      </c>
      <c r="R59" s="155">
        <f t="shared" si="49"/>
        <v>0</v>
      </c>
      <c r="S59" s="164">
        <f t="shared" si="49"/>
        <v>0</v>
      </c>
      <c r="T59" s="259"/>
      <c r="U59" s="155"/>
      <c r="V59" s="155">
        <f t="shared" si="49"/>
        <v>0</v>
      </c>
      <c r="W59" s="155"/>
      <c r="X59" s="155">
        <f t="shared" si="49"/>
        <v>0</v>
      </c>
      <c r="Y59" s="155"/>
      <c r="Z59" s="155">
        <f t="shared" si="49"/>
        <v>0</v>
      </c>
      <c r="AA59" s="164">
        <f t="shared" ref="AA59" si="50">SUM(AA56:AA57)</f>
        <v>0</v>
      </c>
      <c r="AB59" s="162"/>
      <c r="AC59" s="155">
        <f t="shared" si="49"/>
        <v>0</v>
      </c>
      <c r="AD59" s="155">
        <f t="shared" si="49"/>
        <v>0</v>
      </c>
      <c r="AE59" s="155"/>
      <c r="AF59" s="155">
        <f t="shared" si="49"/>
        <v>0</v>
      </c>
      <c r="AG59" s="155">
        <f t="shared" si="49"/>
        <v>0</v>
      </c>
      <c r="AH59" s="92">
        <f t="shared" si="49"/>
        <v>0</v>
      </c>
      <c r="AI59" s="162"/>
      <c r="AJ59" s="155">
        <f t="shared" si="49"/>
        <v>50</v>
      </c>
      <c r="AK59" s="155">
        <f t="shared" si="49"/>
        <v>0</v>
      </c>
      <c r="AL59" s="155"/>
      <c r="AM59" s="155">
        <f t="shared" si="49"/>
        <v>0</v>
      </c>
      <c r="AN59" s="155">
        <f t="shared" si="49"/>
        <v>0</v>
      </c>
      <c r="AO59" s="92">
        <f t="shared" ref="AO59" si="51">SUM(AO56:AO57)</f>
        <v>4</v>
      </c>
      <c r="AP59" s="162"/>
      <c r="AQ59" s="23">
        <v>4</v>
      </c>
      <c r="AR59" s="87"/>
    </row>
    <row r="60" spans="1:44" ht="15.75" thickBot="1" x14ac:dyDescent="0.3">
      <c r="A60" s="275" t="s">
        <v>122</v>
      </c>
      <c r="B60" s="276"/>
      <c r="C60" s="277"/>
      <c r="D60" s="9"/>
      <c r="E60" s="73"/>
      <c r="F60" s="8"/>
      <c r="G60" s="65"/>
      <c r="H60" s="111"/>
      <c r="I60" s="8"/>
      <c r="J60" s="8"/>
      <c r="K60" s="8"/>
      <c r="L60" s="24"/>
      <c r="M60" s="24"/>
      <c r="N60" s="24"/>
      <c r="O60" s="8"/>
      <c r="P60" s="8"/>
      <c r="Q60" s="8"/>
      <c r="R60" s="8"/>
      <c r="S60" s="24"/>
      <c r="T60" s="8"/>
      <c r="U60" s="111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8"/>
      <c r="AJ60" s="8"/>
      <c r="AK60" s="8"/>
      <c r="AL60" s="8"/>
      <c r="AM60" s="8"/>
      <c r="AN60" s="8"/>
      <c r="AO60" s="24"/>
      <c r="AP60" s="203"/>
      <c r="AQ60" s="24"/>
      <c r="AR60" s="8"/>
    </row>
    <row r="61" spans="1:44" ht="30" x14ac:dyDescent="0.25">
      <c r="A61" s="296">
        <v>39</v>
      </c>
      <c r="B61" s="171" t="s">
        <v>64</v>
      </c>
      <c r="C61" s="172" t="s">
        <v>144</v>
      </c>
      <c r="D61" s="137">
        <v>50</v>
      </c>
      <c r="E61" s="43"/>
      <c r="F61" s="29"/>
      <c r="G61" s="69"/>
      <c r="H61" s="13"/>
      <c r="I61" s="10"/>
      <c r="J61" s="10">
        <v>50</v>
      </c>
      <c r="K61" s="10"/>
      <c r="L61" s="10"/>
      <c r="M61" s="10"/>
      <c r="N61" s="11"/>
      <c r="O61" s="243"/>
      <c r="P61" s="10"/>
      <c r="Q61" s="10"/>
      <c r="R61" s="11"/>
      <c r="S61" s="208"/>
      <c r="T61" s="244"/>
      <c r="U61" s="13"/>
      <c r="V61" s="10"/>
      <c r="W61" s="10">
        <v>10</v>
      </c>
      <c r="X61" s="10"/>
      <c r="Y61" s="10"/>
      <c r="Z61" s="10"/>
      <c r="AA61" s="208">
        <v>3</v>
      </c>
      <c r="AB61" s="48" t="s">
        <v>137</v>
      </c>
      <c r="AC61" s="13"/>
      <c r="AD61" s="10"/>
      <c r="AE61" s="10">
        <v>20</v>
      </c>
      <c r="AF61" s="10"/>
      <c r="AG61" s="10"/>
      <c r="AH61" s="11">
        <v>7</v>
      </c>
      <c r="AI61" s="48" t="s">
        <v>137</v>
      </c>
      <c r="AJ61" s="37"/>
      <c r="AK61" s="10"/>
      <c r="AL61" s="10">
        <v>20</v>
      </c>
      <c r="AM61" s="10"/>
      <c r="AN61" s="11"/>
      <c r="AO61" s="11">
        <v>7</v>
      </c>
      <c r="AP61" s="36" t="s">
        <v>19</v>
      </c>
      <c r="AQ61" s="53">
        <v>17</v>
      </c>
      <c r="AR61" s="84"/>
    </row>
    <row r="62" spans="1:44" x14ac:dyDescent="0.25">
      <c r="A62" s="297"/>
      <c r="B62" s="174" t="s">
        <v>63</v>
      </c>
      <c r="C62" s="175" t="s">
        <v>145</v>
      </c>
      <c r="D62" s="139">
        <v>50</v>
      </c>
      <c r="E62" s="30"/>
      <c r="F62" s="27"/>
      <c r="G62" s="67"/>
      <c r="H62" s="14"/>
      <c r="I62" s="4"/>
      <c r="J62" s="4">
        <v>50</v>
      </c>
      <c r="K62" s="4"/>
      <c r="L62" s="4"/>
      <c r="M62" s="4"/>
      <c r="N62" s="5"/>
      <c r="O62" s="245"/>
      <c r="P62" s="4"/>
      <c r="Q62" s="4"/>
      <c r="R62" s="5"/>
      <c r="S62" s="4"/>
      <c r="T62" s="246"/>
      <c r="U62" s="14"/>
      <c r="V62" s="4"/>
      <c r="W62" s="4">
        <v>10</v>
      </c>
      <c r="X62" s="4"/>
      <c r="Y62" s="4"/>
      <c r="Z62" s="4"/>
      <c r="AA62" s="4">
        <v>3</v>
      </c>
      <c r="AB62" s="38" t="s">
        <v>137</v>
      </c>
      <c r="AC62" s="14"/>
      <c r="AD62" s="4"/>
      <c r="AE62" s="4">
        <v>20</v>
      </c>
      <c r="AF62" s="4"/>
      <c r="AG62" s="4"/>
      <c r="AH62" s="5">
        <v>7</v>
      </c>
      <c r="AI62" s="38" t="s">
        <v>137</v>
      </c>
      <c r="AJ62" s="14"/>
      <c r="AK62" s="4"/>
      <c r="AL62" s="4">
        <v>20</v>
      </c>
      <c r="AM62" s="4"/>
      <c r="AN62" s="5"/>
      <c r="AO62" s="5">
        <v>7</v>
      </c>
      <c r="AP62" s="38" t="s">
        <v>19</v>
      </c>
      <c r="AQ62" s="25">
        <v>17</v>
      </c>
      <c r="AR62" s="81"/>
    </row>
    <row r="63" spans="1:44" x14ac:dyDescent="0.25">
      <c r="A63" s="91"/>
      <c r="B63" s="91"/>
      <c r="C63" s="91" t="s">
        <v>108</v>
      </c>
      <c r="D63" s="139">
        <v>50</v>
      </c>
      <c r="E63" s="30"/>
      <c r="F63" s="27"/>
      <c r="G63" s="67"/>
      <c r="H63" s="14"/>
      <c r="I63" s="4"/>
      <c r="J63" s="4">
        <v>50</v>
      </c>
      <c r="K63" s="4"/>
      <c r="L63" s="4"/>
      <c r="M63" s="4"/>
      <c r="N63" s="5"/>
      <c r="O63" s="245"/>
      <c r="P63" s="4"/>
      <c r="Q63" s="4"/>
      <c r="R63" s="5"/>
      <c r="S63" s="4"/>
      <c r="T63" s="246"/>
      <c r="U63" s="14"/>
      <c r="V63" s="4"/>
      <c r="W63" s="4">
        <v>10</v>
      </c>
      <c r="X63" s="4"/>
      <c r="Y63" s="4"/>
      <c r="Z63" s="4"/>
      <c r="AA63" s="4">
        <v>3</v>
      </c>
      <c r="AB63" s="38"/>
      <c r="AC63" s="14"/>
      <c r="AD63" s="4"/>
      <c r="AE63" s="4">
        <v>20</v>
      </c>
      <c r="AF63" s="4"/>
      <c r="AG63" s="4"/>
      <c r="AH63" s="5">
        <v>7</v>
      </c>
      <c r="AI63" s="38"/>
      <c r="AJ63" s="14"/>
      <c r="AK63" s="4"/>
      <c r="AL63" s="4">
        <v>20</v>
      </c>
      <c r="AM63" s="4"/>
      <c r="AN63" s="5"/>
      <c r="AO63" s="5">
        <v>7</v>
      </c>
      <c r="AP63" s="38"/>
      <c r="AQ63" s="5">
        <v>17</v>
      </c>
      <c r="AR63" s="81">
        <v>17</v>
      </c>
    </row>
    <row r="64" spans="1:44" ht="15.75" thickBot="1" x14ac:dyDescent="0.3">
      <c r="A64" s="142"/>
      <c r="B64" s="142"/>
      <c r="C64" s="142" t="s">
        <v>107</v>
      </c>
      <c r="D64" s="165">
        <f>SUM(D44+D49+D54+D59+D63)</f>
        <v>250</v>
      </c>
      <c r="E64" s="76"/>
      <c r="F64" s="170">
        <f>SUM(F44+F49+F54+F59+F63)</f>
        <v>100</v>
      </c>
      <c r="G64" s="68">
        <f t="shared" ref="G64" si="52">SUM(G44+G49+G54+G59+G63)</f>
        <v>8</v>
      </c>
      <c r="H64" s="92">
        <f t="shared" ref="H64" si="53">SUM(H44+H49+H54+H59+H63)</f>
        <v>70</v>
      </c>
      <c r="I64" s="23">
        <f>SUM(I44+I49+I54+I59+I63)</f>
        <v>30</v>
      </c>
      <c r="J64" s="23">
        <v>0</v>
      </c>
      <c r="K64" s="23">
        <f t="shared" ref="K64:N64" si="54">SUM(K44+K49+K54+K59+K63)</f>
        <v>0</v>
      </c>
      <c r="L64" s="23">
        <f t="shared" si="54"/>
        <v>0</v>
      </c>
      <c r="M64" s="23">
        <f t="shared" si="54"/>
        <v>0</v>
      </c>
      <c r="N64" s="23">
        <f t="shared" si="54"/>
        <v>0</v>
      </c>
      <c r="O64" s="258">
        <f>SUM(O44+O49+O54+O59+O63)</f>
        <v>50</v>
      </c>
      <c r="P64" s="6">
        <f t="shared" ref="P64:S64" si="55">SUM(P44+P49+P54+P59+P63)</f>
        <v>0</v>
      </c>
      <c r="Q64" s="6">
        <f t="shared" si="55"/>
        <v>0</v>
      </c>
      <c r="R64" s="6">
        <f t="shared" si="55"/>
        <v>0</v>
      </c>
      <c r="S64" s="164">
        <f t="shared" si="55"/>
        <v>4</v>
      </c>
      <c r="T64" s="259"/>
      <c r="U64" s="241">
        <f t="shared" ref="U64:AN64" si="56">SUM(U44+U49+U54+U59+U63)</f>
        <v>20</v>
      </c>
      <c r="V64" s="6">
        <f t="shared" si="56"/>
        <v>30</v>
      </c>
      <c r="W64" s="6">
        <v>10</v>
      </c>
      <c r="X64" s="6">
        <f t="shared" si="56"/>
        <v>0</v>
      </c>
      <c r="Y64" s="6">
        <f t="shared" si="56"/>
        <v>0</v>
      </c>
      <c r="Z64" s="6">
        <f t="shared" si="56"/>
        <v>0</v>
      </c>
      <c r="AA64" s="164">
        <f t="shared" ref="AA64" si="57">SUM(AA44+AA49+AA54+AA59+AA63)</f>
        <v>7</v>
      </c>
      <c r="AB64" s="162"/>
      <c r="AC64" s="155">
        <f t="shared" si="56"/>
        <v>50</v>
      </c>
      <c r="AD64" s="6">
        <f t="shared" si="56"/>
        <v>0</v>
      </c>
      <c r="AE64" s="6">
        <v>20</v>
      </c>
      <c r="AF64" s="6">
        <f t="shared" si="56"/>
        <v>0</v>
      </c>
      <c r="AG64" s="6">
        <f t="shared" si="56"/>
        <v>0</v>
      </c>
      <c r="AH64" s="224">
        <f t="shared" ref="AH64" si="58">SUM(AH44+AH49+AH54+AH59+AH63)</f>
        <v>13</v>
      </c>
      <c r="AI64" s="162"/>
      <c r="AJ64" s="92">
        <f t="shared" si="56"/>
        <v>50</v>
      </c>
      <c r="AK64" s="92">
        <f t="shared" si="56"/>
        <v>0</v>
      </c>
      <c r="AL64" s="92">
        <v>20</v>
      </c>
      <c r="AM64" s="92">
        <f t="shared" si="56"/>
        <v>0</v>
      </c>
      <c r="AN64" s="92">
        <f t="shared" si="56"/>
        <v>0</v>
      </c>
      <c r="AO64" s="23">
        <f t="shared" ref="AO64" si="59">SUM(AO44+AO49+AO54+AO59+AO63)</f>
        <v>11</v>
      </c>
      <c r="AP64" s="42"/>
      <c r="AQ64" s="185">
        <f>SUM(AQ44,AQ49,AQ54,AQ59,AQ63)</f>
        <v>33</v>
      </c>
      <c r="AR64" s="85"/>
    </row>
    <row r="65" spans="1:44" ht="15.75" thickBot="1" x14ac:dyDescent="0.3">
      <c r="A65" s="271" t="s">
        <v>26</v>
      </c>
      <c r="B65" s="271"/>
      <c r="C65" s="271"/>
      <c r="D65" s="65"/>
      <c r="E65" s="73"/>
      <c r="F65" s="8"/>
      <c r="G65" s="65"/>
      <c r="H65" s="73"/>
      <c r="I65" s="8"/>
      <c r="J65" s="8"/>
      <c r="K65" s="8"/>
      <c r="L65" s="8"/>
      <c r="M65" s="8"/>
      <c r="N65" s="24"/>
      <c r="O65" s="8"/>
      <c r="P65" s="8"/>
      <c r="Q65" s="8"/>
      <c r="R65" s="8"/>
      <c r="S65" s="8"/>
      <c r="T65" s="8"/>
      <c r="U65" s="111"/>
      <c r="V65" s="8"/>
      <c r="W65" s="8"/>
      <c r="X65" s="8"/>
      <c r="Y65" s="8"/>
      <c r="Z65" s="8"/>
      <c r="AA65" s="66"/>
      <c r="AB65" s="204"/>
      <c r="AC65" s="8"/>
      <c r="AD65" s="8"/>
      <c r="AE65" s="8"/>
      <c r="AF65" s="8"/>
      <c r="AG65" s="8"/>
      <c r="AH65" s="66"/>
      <c r="AI65" s="203"/>
      <c r="AJ65" s="73"/>
      <c r="AK65" s="8"/>
      <c r="AL65" s="8"/>
      <c r="AM65" s="8"/>
      <c r="AN65" s="8"/>
      <c r="AO65" s="24"/>
      <c r="AP65" s="203"/>
      <c r="AQ65" s="108"/>
      <c r="AR65" s="8"/>
    </row>
    <row r="66" spans="1:44" x14ac:dyDescent="0.25">
      <c r="A66" s="205">
        <v>40</v>
      </c>
      <c r="B66" s="112" t="s">
        <v>114</v>
      </c>
      <c r="C66" s="166" t="s">
        <v>28</v>
      </c>
      <c r="D66" s="177">
        <v>30</v>
      </c>
      <c r="E66" s="43"/>
      <c r="F66" s="29"/>
      <c r="G66" s="69"/>
      <c r="H66" s="161"/>
      <c r="I66" s="7"/>
      <c r="J66" s="53"/>
      <c r="K66" s="53"/>
      <c r="L66" s="53"/>
      <c r="M66" s="53"/>
      <c r="N66" s="53">
        <v>30</v>
      </c>
      <c r="O66" s="265"/>
      <c r="P66" s="7"/>
      <c r="Q66" s="7"/>
      <c r="R66" s="53"/>
      <c r="S66" s="212"/>
      <c r="T66" s="262"/>
      <c r="U66" s="161"/>
      <c r="V66" s="7"/>
      <c r="W66" s="7"/>
      <c r="X66" s="7"/>
      <c r="Y66" s="7"/>
      <c r="Z66" s="7">
        <v>30</v>
      </c>
      <c r="AA66" s="212">
        <v>1</v>
      </c>
      <c r="AB66" s="213" t="s">
        <v>11</v>
      </c>
      <c r="AC66" s="161"/>
      <c r="AD66" s="7"/>
      <c r="AE66" s="7"/>
      <c r="AF66" s="7"/>
      <c r="AG66" s="7"/>
      <c r="AH66" s="53"/>
      <c r="AI66" s="213"/>
      <c r="AJ66" s="113"/>
      <c r="AK66" s="7"/>
      <c r="AL66" s="7"/>
      <c r="AM66" s="7"/>
      <c r="AN66" s="53"/>
      <c r="AO66" s="53"/>
      <c r="AP66" s="78"/>
      <c r="AQ66" s="53">
        <v>1</v>
      </c>
      <c r="AR66" s="173">
        <v>1</v>
      </c>
    </row>
    <row r="67" spans="1:44" x14ac:dyDescent="0.25">
      <c r="A67" s="81">
        <v>41</v>
      </c>
      <c r="B67" s="91" t="s">
        <v>55</v>
      </c>
      <c r="C67" s="120" t="s">
        <v>29</v>
      </c>
      <c r="D67" s="139">
        <v>50</v>
      </c>
      <c r="E67" s="31"/>
      <c r="F67" s="28"/>
      <c r="G67" s="67"/>
      <c r="H67" s="14"/>
      <c r="I67" s="4"/>
      <c r="J67" s="5"/>
      <c r="K67" s="5"/>
      <c r="L67" s="5"/>
      <c r="M67" s="5"/>
      <c r="N67" s="5">
        <v>50</v>
      </c>
      <c r="O67" s="245"/>
      <c r="P67" s="4"/>
      <c r="Q67" s="4"/>
      <c r="R67" s="5"/>
      <c r="S67" s="4"/>
      <c r="T67" s="246"/>
      <c r="U67" s="14"/>
      <c r="V67" s="4"/>
      <c r="W67" s="4"/>
      <c r="X67" s="4"/>
      <c r="Y67" s="4"/>
      <c r="Z67" s="4"/>
      <c r="AA67" s="4"/>
      <c r="AB67" s="38"/>
      <c r="AC67" s="14"/>
      <c r="AD67" s="4"/>
      <c r="AE67" s="4"/>
      <c r="AF67" s="4"/>
      <c r="AG67" s="4">
        <v>50</v>
      </c>
      <c r="AH67" s="5">
        <v>2</v>
      </c>
      <c r="AI67" s="38" t="s">
        <v>11</v>
      </c>
      <c r="AJ67" s="39"/>
      <c r="AK67" s="4"/>
      <c r="AL67" s="4"/>
      <c r="AM67" s="4"/>
      <c r="AN67" s="5"/>
      <c r="AO67" s="5"/>
      <c r="AP67" s="38"/>
      <c r="AQ67" s="22">
        <v>2</v>
      </c>
      <c r="AR67" s="81">
        <v>2</v>
      </c>
    </row>
    <row r="68" spans="1:44" x14ac:dyDescent="0.25">
      <c r="A68" s="81">
        <v>42</v>
      </c>
      <c r="B68" s="91" t="s">
        <v>53</v>
      </c>
      <c r="C68" s="120" t="s">
        <v>27</v>
      </c>
      <c r="D68" s="139">
        <v>50</v>
      </c>
      <c r="E68" s="31"/>
      <c r="F68" s="28"/>
      <c r="G68" s="67"/>
      <c r="H68" s="14"/>
      <c r="I68" s="4"/>
      <c r="J68" s="5"/>
      <c r="K68" s="5"/>
      <c r="L68" s="5"/>
      <c r="M68" s="5"/>
      <c r="N68" s="5">
        <v>50</v>
      </c>
      <c r="O68" s="245"/>
      <c r="P68" s="4"/>
      <c r="Q68" s="4"/>
      <c r="R68" s="4"/>
      <c r="S68" s="4"/>
      <c r="T68" s="246"/>
      <c r="U68" s="14"/>
      <c r="V68" s="4"/>
      <c r="W68" s="4"/>
      <c r="X68" s="4"/>
      <c r="Y68" s="4"/>
      <c r="Z68" s="4"/>
      <c r="AA68" s="4"/>
      <c r="AB68" s="38"/>
      <c r="AC68" s="14"/>
      <c r="AD68" s="4"/>
      <c r="AE68" s="4"/>
      <c r="AF68" s="4"/>
      <c r="AG68" s="4">
        <v>50</v>
      </c>
      <c r="AH68" s="5">
        <v>2</v>
      </c>
      <c r="AI68" s="38" t="s">
        <v>11</v>
      </c>
      <c r="AJ68" s="39"/>
      <c r="AK68" s="4"/>
      <c r="AL68" s="4"/>
      <c r="AM68" s="4"/>
      <c r="AN68" s="5"/>
      <c r="AO68" s="5"/>
      <c r="AP68" s="38"/>
      <c r="AQ68" s="22">
        <v>2</v>
      </c>
      <c r="AR68" s="81">
        <v>2</v>
      </c>
    </row>
    <row r="69" spans="1:44" x14ac:dyDescent="0.25">
      <c r="A69" s="81">
        <v>43</v>
      </c>
      <c r="B69" s="138" t="s">
        <v>54</v>
      </c>
      <c r="C69" s="123" t="s">
        <v>59</v>
      </c>
      <c r="D69" s="167">
        <v>30</v>
      </c>
      <c r="E69" s="31"/>
      <c r="F69" s="28"/>
      <c r="G69" s="67"/>
      <c r="H69" s="14"/>
      <c r="I69" s="4"/>
      <c r="J69" s="5"/>
      <c r="K69" s="5"/>
      <c r="L69" s="5"/>
      <c r="M69" s="5"/>
      <c r="N69" s="5">
        <v>30</v>
      </c>
      <c r="O69" s="245"/>
      <c r="P69" s="4"/>
      <c r="Q69" s="4"/>
      <c r="R69" s="5"/>
      <c r="S69" s="4"/>
      <c r="T69" s="246"/>
      <c r="U69" s="14"/>
      <c r="V69" s="4"/>
      <c r="W69" s="4"/>
      <c r="X69" s="4"/>
      <c r="Y69" s="4"/>
      <c r="Z69" s="4"/>
      <c r="AA69" s="4"/>
      <c r="AB69" s="38"/>
      <c r="AC69" s="14"/>
      <c r="AD69" s="4"/>
      <c r="AE69" s="4"/>
      <c r="AF69" s="4"/>
      <c r="AG69" s="4"/>
      <c r="AH69" s="5"/>
      <c r="AI69" s="38"/>
      <c r="AJ69" s="39"/>
      <c r="AK69" s="206"/>
      <c r="AL69" s="206"/>
      <c r="AM69" s="4"/>
      <c r="AN69" s="5">
        <v>30</v>
      </c>
      <c r="AO69" s="5">
        <v>1</v>
      </c>
      <c r="AP69" s="38" t="s">
        <v>11</v>
      </c>
      <c r="AQ69" s="22">
        <v>1</v>
      </c>
      <c r="AR69" s="81">
        <v>1</v>
      </c>
    </row>
    <row r="70" spans="1:44" x14ac:dyDescent="0.25">
      <c r="A70" s="82">
        <v>44</v>
      </c>
      <c r="B70" s="138" t="s">
        <v>56</v>
      </c>
      <c r="C70" s="123" t="s">
        <v>57</v>
      </c>
      <c r="D70" s="139">
        <v>30</v>
      </c>
      <c r="E70" s="31"/>
      <c r="F70" s="28"/>
      <c r="G70" s="67"/>
      <c r="H70" s="14"/>
      <c r="I70" s="4"/>
      <c r="J70" s="5"/>
      <c r="K70" s="5"/>
      <c r="L70" s="5"/>
      <c r="M70" s="5"/>
      <c r="N70" s="5">
        <v>30</v>
      </c>
      <c r="O70" s="245"/>
      <c r="P70" s="4"/>
      <c r="Q70" s="4"/>
      <c r="R70" s="5"/>
      <c r="S70" s="4"/>
      <c r="T70" s="246"/>
      <c r="U70" s="14"/>
      <c r="V70" s="4"/>
      <c r="W70" s="4"/>
      <c r="X70" s="4"/>
      <c r="Y70" s="4"/>
      <c r="Z70" s="4"/>
      <c r="AA70" s="4"/>
      <c r="AB70" s="38"/>
      <c r="AC70" s="14"/>
      <c r="AD70" s="4"/>
      <c r="AE70" s="4"/>
      <c r="AF70" s="4"/>
      <c r="AG70" s="4"/>
      <c r="AH70" s="5"/>
      <c r="AI70" s="38"/>
      <c r="AJ70" s="39"/>
      <c r="AK70" s="4"/>
      <c r="AL70" s="4"/>
      <c r="AM70" s="4"/>
      <c r="AN70" s="5">
        <v>30</v>
      </c>
      <c r="AO70" s="5">
        <v>1</v>
      </c>
      <c r="AP70" s="38" t="s">
        <v>11</v>
      </c>
      <c r="AQ70" s="22">
        <v>1</v>
      </c>
      <c r="AR70" s="81">
        <v>1</v>
      </c>
    </row>
    <row r="71" spans="1:44" ht="15.75" thickBot="1" x14ac:dyDescent="0.3">
      <c r="A71" s="207">
        <v>45</v>
      </c>
      <c r="B71" s="230" t="s">
        <v>62</v>
      </c>
      <c r="C71" s="231" t="s">
        <v>58</v>
      </c>
      <c r="D71" s="165">
        <v>30</v>
      </c>
      <c r="E71" s="33"/>
      <c r="F71" s="34"/>
      <c r="G71" s="70"/>
      <c r="H71" s="155"/>
      <c r="I71" s="6"/>
      <c r="J71" s="23"/>
      <c r="K71" s="23"/>
      <c r="L71" s="23"/>
      <c r="M71" s="23"/>
      <c r="N71" s="23">
        <v>30</v>
      </c>
      <c r="O71" s="261"/>
      <c r="P71" s="6"/>
      <c r="Q71" s="6"/>
      <c r="R71" s="23"/>
      <c r="S71" s="164"/>
      <c r="T71" s="259"/>
      <c r="U71" s="155"/>
      <c r="V71" s="6"/>
      <c r="W71" s="6"/>
      <c r="X71" s="6"/>
      <c r="Y71" s="6"/>
      <c r="Z71" s="6"/>
      <c r="AA71" s="164"/>
      <c r="AB71" s="162"/>
      <c r="AC71" s="155"/>
      <c r="AD71" s="6"/>
      <c r="AE71" s="6"/>
      <c r="AF71" s="6"/>
      <c r="AG71" s="6"/>
      <c r="AH71" s="23"/>
      <c r="AI71" s="162"/>
      <c r="AJ71" s="114"/>
      <c r="AK71" s="6"/>
      <c r="AL71" s="6"/>
      <c r="AM71" s="6"/>
      <c r="AN71" s="23">
        <v>30</v>
      </c>
      <c r="AO71" s="23">
        <v>1</v>
      </c>
      <c r="AP71" s="42" t="s">
        <v>11</v>
      </c>
      <c r="AQ71" s="54">
        <v>1</v>
      </c>
      <c r="AR71" s="85">
        <v>1</v>
      </c>
    </row>
    <row r="72" spans="1:44" ht="15.75" thickBot="1" x14ac:dyDescent="0.3">
      <c r="A72" s="269" t="s">
        <v>147</v>
      </c>
      <c r="B72" s="270"/>
      <c r="C72" s="270"/>
      <c r="D72" s="176"/>
      <c r="E72" s="8"/>
      <c r="F72" s="8"/>
      <c r="G72" s="9"/>
      <c r="H72" s="8"/>
      <c r="I72" s="8"/>
      <c r="J72" s="8"/>
      <c r="K72" s="8"/>
      <c r="L72" s="8"/>
      <c r="M72" s="8"/>
      <c r="N72" s="24"/>
      <c r="O72" s="8"/>
      <c r="P72" s="8"/>
      <c r="Q72" s="8"/>
      <c r="R72" s="8"/>
      <c r="S72" s="8"/>
      <c r="T72" s="8"/>
      <c r="U72" s="111"/>
      <c r="V72" s="8"/>
      <c r="W72" s="8"/>
      <c r="X72" s="8"/>
      <c r="Y72" s="8"/>
      <c r="Z72" s="8"/>
      <c r="AA72" s="66"/>
      <c r="AB72" s="203"/>
      <c r="AC72" s="73"/>
      <c r="AD72" s="8"/>
      <c r="AE72" s="8"/>
      <c r="AF72" s="8"/>
      <c r="AG72" s="8"/>
      <c r="AH72" s="24"/>
      <c r="AI72" s="66"/>
      <c r="AJ72" s="73"/>
      <c r="AK72" s="8"/>
      <c r="AL72" s="8"/>
      <c r="AM72" s="8"/>
      <c r="AN72" s="8"/>
      <c r="AO72" s="24"/>
      <c r="AP72" s="203"/>
      <c r="AQ72" s="108"/>
      <c r="AR72" s="8"/>
    </row>
    <row r="73" spans="1:44" x14ac:dyDescent="0.25">
      <c r="A73" s="298">
        <v>46</v>
      </c>
      <c r="B73" s="232" t="s">
        <v>61</v>
      </c>
      <c r="C73" s="233" t="s">
        <v>120</v>
      </c>
      <c r="D73" s="18">
        <v>150</v>
      </c>
      <c r="E73" s="43"/>
      <c r="F73" s="29"/>
      <c r="G73" s="69"/>
      <c r="H73" s="13"/>
      <c r="I73" s="10"/>
      <c r="J73" s="11"/>
      <c r="K73" s="11"/>
      <c r="L73" s="11"/>
      <c r="M73" s="11"/>
      <c r="N73" s="11">
        <v>150</v>
      </c>
      <c r="O73" s="243"/>
      <c r="P73" s="10"/>
      <c r="Q73" s="10"/>
      <c r="R73" s="11"/>
      <c r="S73" s="11"/>
      <c r="T73" s="84"/>
      <c r="U73" s="13"/>
      <c r="V73" s="10"/>
      <c r="W73" s="10"/>
      <c r="X73" s="10"/>
      <c r="Y73" s="10"/>
      <c r="Z73" s="10">
        <v>150</v>
      </c>
      <c r="AA73" s="208">
        <v>7</v>
      </c>
      <c r="AB73" s="48" t="s">
        <v>11</v>
      </c>
      <c r="AC73" s="13"/>
      <c r="AD73" s="10"/>
      <c r="AE73" s="10"/>
      <c r="AF73" s="10"/>
      <c r="AG73" s="10"/>
      <c r="AH73" s="11"/>
      <c r="AI73" s="99"/>
      <c r="AJ73" s="13"/>
      <c r="AK73" s="10"/>
      <c r="AL73" s="10"/>
      <c r="AM73" s="10"/>
      <c r="AN73" s="11"/>
      <c r="AO73" s="11"/>
      <c r="AP73" s="36"/>
      <c r="AQ73" s="53">
        <v>7</v>
      </c>
      <c r="AR73" s="84">
        <v>7</v>
      </c>
    </row>
    <row r="74" spans="1:44" ht="15.75" thickBot="1" x14ac:dyDescent="0.3">
      <c r="A74" s="299"/>
      <c r="B74" s="234" t="s">
        <v>115</v>
      </c>
      <c r="C74" s="235" t="s">
        <v>121</v>
      </c>
      <c r="D74" s="77"/>
      <c r="E74" s="33"/>
      <c r="F74" s="34"/>
      <c r="G74" s="70"/>
      <c r="H74" s="155"/>
      <c r="I74" s="6"/>
      <c r="J74" s="23"/>
      <c r="K74" s="23"/>
      <c r="L74" s="23"/>
      <c r="M74" s="23"/>
      <c r="N74" s="23">
        <v>150</v>
      </c>
      <c r="O74" s="258"/>
      <c r="P74" s="164"/>
      <c r="Q74" s="164"/>
      <c r="R74" s="224"/>
      <c r="S74" s="224"/>
      <c r="T74" s="116"/>
      <c r="U74" s="155"/>
      <c r="V74" s="6"/>
      <c r="W74" s="6"/>
      <c r="X74" s="6"/>
      <c r="Y74" s="6"/>
      <c r="Z74" s="6">
        <v>150</v>
      </c>
      <c r="AA74" s="164">
        <v>7</v>
      </c>
      <c r="AB74" s="162" t="s">
        <v>11</v>
      </c>
      <c r="AC74" s="155"/>
      <c r="AD74" s="6"/>
      <c r="AE74" s="6"/>
      <c r="AF74" s="6"/>
      <c r="AG74" s="6"/>
      <c r="AH74" s="23"/>
      <c r="AI74" s="157"/>
      <c r="AJ74" s="155"/>
      <c r="AK74" s="6"/>
      <c r="AL74" s="6"/>
      <c r="AM74" s="6"/>
      <c r="AN74" s="23"/>
      <c r="AO74" s="23"/>
      <c r="AP74" s="42"/>
      <c r="AQ74" s="23"/>
      <c r="AR74" s="85"/>
    </row>
    <row r="75" spans="1:44" ht="20.45" customHeight="1" thickBot="1" x14ac:dyDescent="0.3">
      <c r="A75" s="284" t="s">
        <v>118</v>
      </c>
      <c r="B75" s="284"/>
      <c r="C75" s="284"/>
      <c r="D75" s="178"/>
      <c r="E75" s="180"/>
      <c r="F75" s="59"/>
      <c r="G75" s="181"/>
      <c r="H75" s="179"/>
      <c r="I75" s="60"/>
      <c r="J75" s="60"/>
      <c r="K75" s="60"/>
      <c r="L75" s="60"/>
      <c r="M75" s="60"/>
      <c r="N75" s="60">
        <v>150</v>
      </c>
      <c r="O75" s="60"/>
      <c r="P75" s="60"/>
      <c r="Q75" s="60"/>
      <c r="R75" s="60"/>
      <c r="S75" s="90"/>
      <c r="T75" s="60"/>
      <c r="U75" s="60"/>
      <c r="V75" s="60"/>
      <c r="W75" s="60"/>
      <c r="X75" s="60"/>
      <c r="Y75" s="60"/>
      <c r="Z75" s="60">
        <v>150</v>
      </c>
      <c r="AA75" s="60">
        <v>7</v>
      </c>
      <c r="AB75" s="60"/>
      <c r="AC75" s="60"/>
      <c r="AD75" s="60"/>
      <c r="AE75" s="60"/>
      <c r="AF75" s="60"/>
      <c r="AG75" s="60"/>
      <c r="AH75" s="90"/>
      <c r="AI75" s="228"/>
      <c r="AJ75" s="179"/>
      <c r="AK75" s="60"/>
      <c r="AL75" s="60"/>
      <c r="AM75" s="60"/>
      <c r="AN75" s="60"/>
      <c r="AO75" s="90"/>
      <c r="AP75" s="229"/>
      <c r="AQ75" s="179"/>
      <c r="AR75" s="61"/>
    </row>
    <row r="76" spans="1:44" ht="24.6" customHeight="1" thickBot="1" x14ac:dyDescent="0.3">
      <c r="A76" s="266" t="s">
        <v>109</v>
      </c>
      <c r="B76" s="266"/>
      <c r="C76" s="266"/>
      <c r="D76" s="90">
        <f>SUM(D66:D73)</f>
        <v>370</v>
      </c>
      <c r="E76" s="180"/>
      <c r="F76" s="59"/>
      <c r="G76" s="182"/>
      <c r="H76" s="179"/>
      <c r="I76" s="60"/>
      <c r="J76" s="60"/>
      <c r="K76" s="60"/>
      <c r="L76" s="60"/>
      <c r="M76" s="60"/>
      <c r="N76" s="60">
        <f xml:space="preserve"> SUM(N64:N73)</f>
        <v>370</v>
      </c>
      <c r="O76" s="60"/>
      <c r="P76" s="60"/>
      <c r="Q76" s="60"/>
      <c r="R76" s="60"/>
      <c r="S76" s="90">
        <f xml:space="preserve"> SUM(S66:S73)</f>
        <v>0</v>
      </c>
      <c r="T76" s="60">
        <f xml:space="preserve"> SUM(T66:T73)</f>
        <v>0</v>
      </c>
      <c r="U76" s="62"/>
      <c r="V76" s="62"/>
      <c r="W76" s="62"/>
      <c r="X76" s="62"/>
      <c r="Y76" s="62"/>
      <c r="Z76" s="60">
        <f xml:space="preserve"> SUM(Z66:Z73)</f>
        <v>180</v>
      </c>
      <c r="AA76" s="60">
        <f>SUM(AA66:AA73)</f>
        <v>8</v>
      </c>
      <c r="AB76" s="60">
        <f>SUM(AB66:AB73)</f>
        <v>0</v>
      </c>
      <c r="AC76" s="62"/>
      <c r="AD76" s="62"/>
      <c r="AE76" s="62"/>
      <c r="AF76" s="62"/>
      <c r="AG76" s="60">
        <f xml:space="preserve"> SUM(AG64:AG73)</f>
        <v>100</v>
      </c>
      <c r="AH76" s="60">
        <f xml:space="preserve"> SUM(AH66:AH71)</f>
        <v>4</v>
      </c>
      <c r="AI76" s="228"/>
      <c r="AJ76" s="226"/>
      <c r="AK76" s="62"/>
      <c r="AL76" s="62"/>
      <c r="AM76" s="62"/>
      <c r="AN76" s="60">
        <f xml:space="preserve"> SUM(AN64:AN73)</f>
        <v>90</v>
      </c>
      <c r="AO76" s="90">
        <f xml:space="preserve"> SUM(AO66:AO73)</f>
        <v>3</v>
      </c>
      <c r="AP76" s="229"/>
      <c r="AQ76" s="179">
        <f>SUM(AQ66:AQ73)</f>
        <v>15</v>
      </c>
      <c r="AR76" s="63">
        <f>SUM(AR13+AR24+AR39+AR63+AR66+AR67+AR68+AR69+AR70+AR71+AR73)</f>
        <v>95</v>
      </c>
    </row>
    <row r="77" spans="1:44" ht="37.15" customHeight="1" thickBot="1" x14ac:dyDescent="0.3">
      <c r="A77" s="267" t="s">
        <v>116</v>
      </c>
      <c r="B77" s="267"/>
      <c r="C77" s="267"/>
      <c r="D77" s="90">
        <f>SUM(D13+D24+D39+D64)</f>
        <v>1295</v>
      </c>
      <c r="E77" s="180"/>
      <c r="F77" s="59">
        <f>SUM(F39+F64)</f>
        <v>120</v>
      </c>
      <c r="G77" s="182">
        <f>SUM(G39+G64)</f>
        <v>9</v>
      </c>
      <c r="H77" s="179">
        <f xml:space="preserve"> SUM(H13+H24+H39+H64)</f>
        <v>335</v>
      </c>
      <c r="I77" s="60">
        <f t="shared" ref="I77:AN77" si="60" xml:space="preserve"> SUM(I13+I24+I39+I64)</f>
        <v>402</v>
      </c>
      <c r="J77" s="60"/>
      <c r="K77" s="60">
        <f t="shared" si="60"/>
        <v>328</v>
      </c>
      <c r="L77" s="60">
        <f t="shared" si="60"/>
        <v>60</v>
      </c>
      <c r="M77" s="60">
        <f t="shared" si="60"/>
        <v>0</v>
      </c>
      <c r="N77" s="60">
        <f t="shared" si="60"/>
        <v>0</v>
      </c>
      <c r="O77" s="60">
        <f xml:space="preserve"> SUM(O13+O24+O39+O64)</f>
        <v>110</v>
      </c>
      <c r="P77" s="60">
        <f t="shared" si="60"/>
        <v>130</v>
      </c>
      <c r="Q77" s="60">
        <f t="shared" si="60"/>
        <v>90</v>
      </c>
      <c r="R77" s="60">
        <f t="shared" si="60"/>
        <v>30</v>
      </c>
      <c r="S77" s="90">
        <f t="shared" ref="S77" si="61" xml:space="preserve"> SUM(S13+S24+S39+S64)</f>
        <v>26</v>
      </c>
      <c r="T77" s="60">
        <f t="shared" si="60"/>
        <v>0</v>
      </c>
      <c r="U77" s="60">
        <f xml:space="preserve"> SUM(U13+U24+U39+U64)</f>
        <v>65</v>
      </c>
      <c r="V77" s="60">
        <f t="shared" si="60"/>
        <v>70</v>
      </c>
      <c r="W77" s="60"/>
      <c r="X77" s="60">
        <f t="shared" si="60"/>
        <v>150</v>
      </c>
      <c r="Y77" s="60">
        <f t="shared" si="60"/>
        <v>30</v>
      </c>
      <c r="Z77" s="60">
        <f t="shared" si="60"/>
        <v>0</v>
      </c>
      <c r="AA77" s="60">
        <f xml:space="preserve"> SUM(AA12+AA24+AA39+AA64)</f>
        <v>24</v>
      </c>
      <c r="AB77" s="60">
        <f xml:space="preserve"> SUM(AB12+AB24+AB39+AB64)</f>
        <v>0</v>
      </c>
      <c r="AC77" s="60">
        <f xml:space="preserve"> SUM(AC13+AC24+AC39+AC64)</f>
        <v>115</v>
      </c>
      <c r="AD77" s="60">
        <f t="shared" si="60"/>
        <v>150</v>
      </c>
      <c r="AE77" s="60"/>
      <c r="AF77" s="60">
        <f t="shared" si="60"/>
        <v>25</v>
      </c>
      <c r="AG77" s="60">
        <f t="shared" si="60"/>
        <v>0</v>
      </c>
      <c r="AH77" s="60">
        <f t="shared" ref="AH77" si="62" xml:space="preserve"> SUM(AH13+AH24+AH39+AH64)</f>
        <v>29</v>
      </c>
      <c r="AI77" s="228"/>
      <c r="AJ77" s="179">
        <f xml:space="preserve"> SUM(AJ13+AJ24+AJ39+AJ64)</f>
        <v>155</v>
      </c>
      <c r="AK77" s="60">
        <f t="shared" si="60"/>
        <v>62</v>
      </c>
      <c r="AL77" s="60"/>
      <c r="AM77" s="60">
        <f t="shared" si="60"/>
        <v>63</v>
      </c>
      <c r="AN77" s="60">
        <f t="shared" si="60"/>
        <v>0</v>
      </c>
      <c r="AO77" s="90">
        <f t="shared" ref="AO77" si="63" xml:space="preserve"> SUM(AO13+AO24+AO39+AO64)</f>
        <v>26</v>
      </c>
      <c r="AP77" s="229"/>
      <c r="AQ77" s="179">
        <f>SUM(AQ13+AQ24+AQ39+AQ64)</f>
        <v>105</v>
      </c>
      <c r="AR77" s="61"/>
    </row>
    <row r="78" spans="1:44" ht="33" customHeight="1" thickBot="1" x14ac:dyDescent="0.3">
      <c r="A78" s="268" t="s">
        <v>117</v>
      </c>
      <c r="B78" s="268"/>
      <c r="C78" s="268"/>
      <c r="D78" s="90">
        <f>SUM(D76:D77)</f>
        <v>1665</v>
      </c>
      <c r="E78" s="183"/>
      <c r="F78" s="63">
        <f>SUM(F13+F24+F39+F64+F76)</f>
        <v>120</v>
      </c>
      <c r="G78" s="236">
        <f>SUM(G13+G24+G39+G64+G76)</f>
        <v>9</v>
      </c>
      <c r="H78" s="179"/>
      <c r="I78" s="60"/>
      <c r="J78" s="60"/>
      <c r="K78" s="60"/>
      <c r="L78" s="60"/>
      <c r="M78" s="60"/>
      <c r="N78" s="60"/>
      <c r="O78" s="60"/>
      <c r="P78" s="60"/>
      <c r="Q78" s="60"/>
      <c r="R78" s="60"/>
      <c r="S78" s="237">
        <f>SUM(S13+S24+S39+S64+S76)</f>
        <v>26</v>
      </c>
      <c r="T78" s="63"/>
      <c r="U78" s="63"/>
      <c r="V78" s="60"/>
      <c r="W78" s="60"/>
      <c r="X78" s="60"/>
      <c r="Y78" s="60"/>
      <c r="Z78" s="60"/>
      <c r="AA78" s="63">
        <f>SUM(AA12+AA24+AA39+AA64+AA76)</f>
        <v>32</v>
      </c>
      <c r="AB78" s="63"/>
      <c r="AC78" s="60"/>
      <c r="AD78" s="60"/>
      <c r="AE78" s="60"/>
      <c r="AF78" s="60"/>
      <c r="AG78" s="63"/>
      <c r="AH78" s="63">
        <f>SUM(AH13+AH24+AH39+AH64+AH76)</f>
        <v>33</v>
      </c>
      <c r="AI78" s="236"/>
      <c r="AJ78" s="227"/>
      <c r="AK78" s="60"/>
      <c r="AL78" s="60"/>
      <c r="AM78" s="60"/>
      <c r="AN78" s="60"/>
      <c r="AO78" s="237">
        <f>SUM(AO13+AO24+AO39+AO64+AO76)</f>
        <v>29</v>
      </c>
      <c r="AP78" s="236"/>
      <c r="AQ78" s="227">
        <f>SUM(AQ76:AQ77)</f>
        <v>120</v>
      </c>
      <c r="AR78" s="61"/>
    </row>
    <row r="79" spans="1:44" x14ac:dyDescent="0.25">
      <c r="A79" s="79"/>
      <c r="B79" s="79"/>
      <c r="C79" s="79"/>
      <c r="D79" s="79"/>
      <c r="E79" s="79"/>
      <c r="F79" s="79"/>
      <c r="G79" s="79"/>
      <c r="H79" s="79"/>
      <c r="I79" s="79"/>
      <c r="J79" s="79"/>
      <c r="K79" s="79"/>
      <c r="L79" s="79"/>
      <c r="M79" s="79"/>
      <c r="N79" s="79"/>
      <c r="O79" s="79"/>
      <c r="P79" s="79"/>
      <c r="Q79" s="79"/>
      <c r="R79" s="79"/>
      <c r="S79" s="79"/>
      <c r="T79" s="79"/>
      <c r="U79" s="79"/>
      <c r="V79" s="79"/>
      <c r="W79" s="79"/>
      <c r="X79" s="79"/>
      <c r="Y79" s="79"/>
      <c r="Z79" s="79"/>
      <c r="AA79" s="79"/>
      <c r="AB79" s="79"/>
      <c r="AC79" s="79"/>
      <c r="AD79" s="79"/>
      <c r="AE79" s="79"/>
      <c r="AF79" s="79"/>
      <c r="AG79" s="79"/>
      <c r="AH79" s="79"/>
      <c r="AI79" s="79"/>
      <c r="AJ79" s="79"/>
      <c r="AK79" s="79"/>
      <c r="AL79" s="79"/>
      <c r="AM79" s="79"/>
      <c r="AN79" s="79"/>
      <c r="AO79" s="79"/>
      <c r="AP79" s="79"/>
      <c r="AQ79" s="79"/>
      <c r="AR79" s="79"/>
    </row>
    <row r="80" spans="1:44" x14ac:dyDescent="0.25">
      <c r="A80" s="79"/>
      <c r="B80" s="79"/>
      <c r="C80" s="79" t="s">
        <v>127</v>
      </c>
      <c r="D80" s="79"/>
      <c r="E80" s="79"/>
      <c r="F80" s="79"/>
      <c r="G80" s="79"/>
      <c r="H80" s="79"/>
      <c r="I80" s="79"/>
      <c r="J80" s="79"/>
      <c r="K80" s="79"/>
      <c r="L80" s="79"/>
      <c r="M80" s="79"/>
      <c r="N80" s="79"/>
      <c r="O80" s="79"/>
      <c r="P80" s="79"/>
      <c r="Q80" s="79"/>
      <c r="R80" s="79"/>
      <c r="S80" s="79"/>
      <c r="T80" s="79"/>
      <c r="U80" s="79"/>
      <c r="V80" s="79"/>
      <c r="W80" s="79"/>
      <c r="X80" s="79"/>
      <c r="Y80" s="79"/>
      <c r="Z80" s="79"/>
      <c r="AA80" s="79"/>
      <c r="AB80" s="79"/>
      <c r="AC80" s="79"/>
      <c r="AD80" s="79"/>
      <c r="AE80" s="79"/>
      <c r="AF80" s="79"/>
      <c r="AG80" s="79"/>
      <c r="AH80" s="79"/>
      <c r="AI80" s="79"/>
      <c r="AJ80" s="79"/>
      <c r="AK80" s="79"/>
      <c r="AL80" s="79"/>
      <c r="AM80" s="79"/>
      <c r="AN80" s="79"/>
      <c r="AO80" s="79"/>
      <c r="AP80" s="79"/>
      <c r="AQ80" s="79"/>
      <c r="AR80" s="79"/>
    </row>
    <row r="81" spans="1:44" x14ac:dyDescent="0.25">
      <c r="A81" s="79"/>
      <c r="B81" s="79"/>
      <c r="C81" s="79" t="s">
        <v>128</v>
      </c>
      <c r="D81" s="79"/>
      <c r="E81" s="79"/>
      <c r="F81" s="79"/>
      <c r="G81" s="79"/>
      <c r="H81" s="79"/>
      <c r="I81" s="79"/>
      <c r="J81" s="79"/>
      <c r="K81" s="79"/>
      <c r="L81" s="79"/>
      <c r="M81" s="79"/>
      <c r="N81" s="79"/>
      <c r="O81" s="79"/>
      <c r="P81" s="79"/>
      <c r="Q81" s="79"/>
      <c r="R81" s="79"/>
      <c r="S81" s="79"/>
      <c r="T81" s="79"/>
      <c r="U81" s="79"/>
      <c r="V81" s="79"/>
      <c r="W81" s="79"/>
      <c r="X81" s="79"/>
      <c r="Y81" s="79"/>
      <c r="Z81" s="79"/>
      <c r="AA81" s="79"/>
      <c r="AB81" s="79"/>
      <c r="AC81" s="79"/>
      <c r="AD81" s="79"/>
      <c r="AE81" s="79"/>
      <c r="AF81" s="79"/>
      <c r="AG81" s="79"/>
      <c r="AH81" s="79"/>
      <c r="AI81" s="79"/>
      <c r="AJ81" s="79"/>
      <c r="AK81" s="79"/>
      <c r="AL81" s="79"/>
      <c r="AM81" s="79"/>
      <c r="AN81" s="79"/>
      <c r="AO81" s="79"/>
      <c r="AP81" s="79"/>
      <c r="AQ81" s="79"/>
      <c r="AR81" s="79"/>
    </row>
    <row r="82" spans="1:44" x14ac:dyDescent="0.25">
      <c r="A82" s="79"/>
      <c r="B82" s="79"/>
      <c r="C82" s="79" t="s">
        <v>129</v>
      </c>
      <c r="D82" s="79"/>
      <c r="E82" s="79"/>
      <c r="F82" s="79"/>
      <c r="G82" s="79"/>
      <c r="H82" s="79"/>
      <c r="I82" s="79"/>
      <c r="J82" s="79"/>
      <c r="K82" s="79"/>
      <c r="L82" s="79"/>
      <c r="M82" s="79"/>
      <c r="N82" s="79"/>
      <c r="O82" s="79"/>
      <c r="P82" s="79"/>
      <c r="Q82" s="79"/>
      <c r="R82" s="79"/>
      <c r="S82" s="79"/>
      <c r="T82" s="79"/>
      <c r="U82" s="79"/>
      <c r="V82" s="79"/>
      <c r="W82" s="79"/>
      <c r="X82" s="79"/>
      <c r="Y82" s="79"/>
      <c r="Z82" s="79"/>
      <c r="AA82" s="79"/>
      <c r="AB82" s="79"/>
      <c r="AC82" s="79"/>
      <c r="AD82" s="79"/>
      <c r="AE82" s="79"/>
      <c r="AF82" s="79"/>
      <c r="AG82" s="79"/>
      <c r="AH82" s="79"/>
      <c r="AI82" s="79"/>
      <c r="AJ82" s="79"/>
      <c r="AK82" s="79"/>
      <c r="AL82" s="79"/>
      <c r="AM82" s="79"/>
      <c r="AN82" s="79"/>
      <c r="AO82" s="79"/>
      <c r="AP82" s="79"/>
      <c r="AQ82" s="79"/>
      <c r="AR82" s="79"/>
    </row>
    <row r="83" spans="1:44" x14ac:dyDescent="0.25">
      <c r="A83" s="79"/>
      <c r="B83" s="79"/>
      <c r="C83" s="79"/>
      <c r="D83" s="79"/>
      <c r="E83" s="79"/>
      <c r="F83" s="79"/>
      <c r="G83" s="79"/>
      <c r="H83" s="79"/>
      <c r="I83" s="79"/>
      <c r="J83" s="79"/>
      <c r="K83" s="79"/>
      <c r="L83" s="79"/>
      <c r="M83" s="79"/>
      <c r="N83" s="79"/>
      <c r="O83" s="79"/>
      <c r="P83" s="79"/>
      <c r="Q83" s="79"/>
      <c r="R83" s="79"/>
      <c r="S83" s="79"/>
      <c r="T83" s="79"/>
      <c r="U83" s="79"/>
      <c r="V83" s="79"/>
      <c r="W83" s="79"/>
      <c r="X83" s="79"/>
      <c r="Y83" s="79"/>
      <c r="Z83" s="79"/>
      <c r="AA83" s="79"/>
      <c r="AB83" s="79"/>
      <c r="AC83" s="79"/>
      <c r="AD83" s="79"/>
      <c r="AE83" s="79"/>
      <c r="AF83" s="79"/>
      <c r="AG83" s="79"/>
      <c r="AH83" s="79"/>
      <c r="AI83" s="79"/>
      <c r="AJ83" s="79"/>
      <c r="AK83" s="79"/>
      <c r="AL83" s="79"/>
      <c r="AM83" s="79"/>
      <c r="AN83" s="79"/>
      <c r="AO83" s="79"/>
      <c r="AP83" s="79"/>
      <c r="AQ83" s="79"/>
      <c r="AR83" s="79"/>
    </row>
    <row r="84" spans="1:44" x14ac:dyDescent="0.25">
      <c r="A84" s="79"/>
      <c r="B84" s="79"/>
      <c r="C84" s="79" t="s">
        <v>149</v>
      </c>
      <c r="D84" s="79"/>
      <c r="E84" s="79"/>
      <c r="F84" s="79"/>
      <c r="G84" s="79"/>
      <c r="H84" s="79"/>
      <c r="I84" s="79"/>
      <c r="J84" s="79"/>
      <c r="K84" s="79"/>
      <c r="L84" s="79"/>
      <c r="M84" s="79"/>
      <c r="N84" s="79"/>
      <c r="O84" s="79"/>
      <c r="P84" s="79"/>
      <c r="Q84" s="79"/>
      <c r="R84" s="79"/>
      <c r="S84" s="79"/>
      <c r="T84" s="79"/>
      <c r="U84" s="79"/>
      <c r="V84" s="79"/>
      <c r="W84" s="79"/>
      <c r="X84" s="79"/>
      <c r="Y84" s="79"/>
      <c r="Z84" s="79"/>
      <c r="AA84" s="79"/>
      <c r="AB84" s="79"/>
      <c r="AC84" s="79"/>
      <c r="AD84" s="79"/>
      <c r="AE84" s="79"/>
      <c r="AF84" s="79"/>
      <c r="AG84" s="79"/>
      <c r="AH84" s="79"/>
      <c r="AI84" s="79"/>
      <c r="AJ84" s="79"/>
      <c r="AK84" s="79"/>
      <c r="AL84" s="79"/>
      <c r="AM84" s="79"/>
      <c r="AN84" s="79"/>
      <c r="AO84" s="79"/>
      <c r="AP84" s="79"/>
      <c r="AQ84" s="79"/>
      <c r="AR84" s="79"/>
    </row>
    <row r="85" spans="1:44" x14ac:dyDescent="0.25">
      <c r="A85" s="79"/>
      <c r="B85" s="79"/>
      <c r="C85" s="79"/>
      <c r="D85" s="79"/>
      <c r="E85" s="79"/>
      <c r="F85" s="79"/>
      <c r="G85" s="79"/>
      <c r="H85" s="79"/>
      <c r="I85" s="79"/>
      <c r="J85" s="79"/>
      <c r="K85" s="79"/>
      <c r="L85" s="79"/>
      <c r="M85" s="79"/>
      <c r="N85" s="79"/>
      <c r="O85" s="79"/>
      <c r="P85" s="79"/>
      <c r="Q85" s="79"/>
      <c r="R85" s="79"/>
      <c r="S85" s="79"/>
      <c r="T85" s="79"/>
      <c r="U85" s="79"/>
      <c r="V85" s="79"/>
      <c r="W85" s="79"/>
      <c r="X85" s="79"/>
      <c r="Y85" s="79"/>
      <c r="Z85" s="79"/>
      <c r="AA85" s="79"/>
      <c r="AB85" s="79"/>
      <c r="AC85" s="79"/>
      <c r="AD85" s="79"/>
      <c r="AE85" s="79"/>
      <c r="AF85" s="79"/>
      <c r="AG85" s="79"/>
      <c r="AH85" s="79"/>
      <c r="AI85" s="79"/>
      <c r="AJ85" s="79"/>
      <c r="AK85" s="79"/>
      <c r="AL85" s="79"/>
      <c r="AM85" s="79"/>
      <c r="AN85" s="79"/>
      <c r="AO85" s="79"/>
      <c r="AP85" s="79"/>
      <c r="AQ85" s="79"/>
      <c r="AR85" s="79"/>
    </row>
    <row r="86" spans="1:44" x14ac:dyDescent="0.25">
      <c r="A86" s="79"/>
      <c r="B86" s="79"/>
      <c r="C86" s="79"/>
      <c r="D86" s="79"/>
      <c r="E86" s="79"/>
      <c r="F86" s="79"/>
      <c r="G86" s="79"/>
      <c r="H86" s="79"/>
      <c r="I86" s="79"/>
      <c r="J86" s="79"/>
      <c r="K86" s="79"/>
      <c r="L86" s="79"/>
      <c r="M86" s="79"/>
      <c r="N86" s="79"/>
      <c r="O86" s="79"/>
      <c r="P86" s="79"/>
      <c r="Q86" s="79"/>
      <c r="R86" s="79"/>
      <c r="S86" s="79"/>
      <c r="T86" s="79"/>
      <c r="U86" s="79"/>
      <c r="V86" s="79"/>
      <c r="W86" s="79"/>
      <c r="X86" s="79"/>
      <c r="Y86" s="79"/>
      <c r="Z86" s="79"/>
      <c r="AA86" s="79"/>
      <c r="AB86" s="79"/>
      <c r="AC86" s="79"/>
      <c r="AD86" s="79"/>
      <c r="AE86" s="79"/>
      <c r="AF86" s="79"/>
      <c r="AG86" s="79"/>
      <c r="AH86" s="79"/>
      <c r="AI86" s="79"/>
      <c r="AJ86" s="79"/>
      <c r="AK86" s="79"/>
      <c r="AL86" s="79"/>
      <c r="AM86" s="79"/>
      <c r="AN86" s="79"/>
      <c r="AO86" s="79"/>
      <c r="AP86" s="79"/>
      <c r="AQ86" s="79"/>
      <c r="AR86" s="79"/>
    </row>
    <row r="87" spans="1:44" x14ac:dyDescent="0.25">
      <c r="A87" s="79"/>
      <c r="B87" s="79"/>
      <c r="C87" s="79"/>
      <c r="D87" s="79"/>
      <c r="E87" s="79"/>
      <c r="F87" s="79"/>
      <c r="G87" s="79"/>
      <c r="H87" s="79"/>
      <c r="I87" s="79"/>
      <c r="J87" s="79"/>
      <c r="K87" s="79"/>
      <c r="L87" s="79"/>
      <c r="M87" s="79"/>
      <c r="N87" s="79"/>
      <c r="O87" s="79"/>
      <c r="P87" s="79"/>
      <c r="Q87" s="79"/>
      <c r="R87" s="79"/>
      <c r="S87" s="79"/>
      <c r="T87" s="79"/>
      <c r="U87" s="79"/>
      <c r="V87" s="79"/>
      <c r="W87" s="79"/>
      <c r="X87" s="79"/>
      <c r="Y87" s="79"/>
      <c r="Z87" s="79"/>
      <c r="AA87" s="79"/>
      <c r="AB87" s="79"/>
      <c r="AC87" s="79"/>
      <c r="AD87" s="79"/>
      <c r="AE87" s="79"/>
      <c r="AF87" s="79"/>
      <c r="AG87" s="79"/>
      <c r="AH87" s="79"/>
      <c r="AI87" s="79"/>
      <c r="AJ87" s="79"/>
      <c r="AK87" s="79"/>
      <c r="AL87" s="79"/>
      <c r="AM87" s="79"/>
      <c r="AN87" s="79"/>
      <c r="AO87" s="79"/>
      <c r="AP87" s="79"/>
      <c r="AQ87" s="79"/>
      <c r="AR87" s="79"/>
    </row>
    <row r="88" spans="1:44" x14ac:dyDescent="0.25">
      <c r="A88" s="79"/>
      <c r="B88" s="79"/>
      <c r="C88" s="79" t="s">
        <v>133</v>
      </c>
      <c r="D88" s="79"/>
      <c r="E88" s="79"/>
      <c r="F88" s="79"/>
      <c r="G88" s="79"/>
      <c r="H88" s="79"/>
      <c r="I88" s="79"/>
      <c r="J88" s="79"/>
      <c r="K88" s="79"/>
      <c r="L88" s="79"/>
      <c r="M88" s="79"/>
      <c r="N88" s="79"/>
      <c r="O88" s="79"/>
      <c r="P88" s="79"/>
      <c r="Q88" s="79"/>
      <c r="R88" s="79"/>
      <c r="S88" s="79"/>
      <c r="T88" s="79"/>
      <c r="U88" s="79"/>
      <c r="V88" s="79"/>
      <c r="W88" s="79"/>
      <c r="X88" s="79"/>
      <c r="Y88" s="79"/>
      <c r="Z88" s="79"/>
      <c r="AA88" s="79"/>
      <c r="AB88" s="79"/>
      <c r="AC88" s="79"/>
      <c r="AD88" s="79"/>
      <c r="AE88" s="79"/>
      <c r="AF88" s="79"/>
      <c r="AG88" s="79"/>
      <c r="AH88" s="79"/>
      <c r="AI88" s="79"/>
      <c r="AJ88" s="79"/>
      <c r="AK88" s="79"/>
      <c r="AL88" s="79"/>
      <c r="AM88" s="79"/>
      <c r="AN88" s="79"/>
      <c r="AO88" s="79"/>
      <c r="AP88" s="79"/>
      <c r="AQ88" s="79"/>
      <c r="AR88" s="79"/>
    </row>
    <row r="89" spans="1:44" x14ac:dyDescent="0.25">
      <c r="A89" s="79"/>
      <c r="B89" s="79"/>
      <c r="C89" s="79" t="s">
        <v>130</v>
      </c>
      <c r="D89" s="79"/>
      <c r="E89" s="79"/>
      <c r="F89" s="79"/>
      <c r="G89" s="79"/>
      <c r="H89" s="79"/>
      <c r="I89" s="79"/>
      <c r="J89" s="79"/>
      <c r="K89" s="79"/>
      <c r="L89" s="79"/>
      <c r="M89" s="79"/>
      <c r="N89" s="79"/>
      <c r="O89" s="79"/>
      <c r="P89" s="79"/>
      <c r="Q89" s="79" t="s">
        <v>131</v>
      </c>
      <c r="R89" s="79"/>
      <c r="S89" s="79"/>
      <c r="T89" s="79"/>
      <c r="U89" s="79"/>
      <c r="V89" s="79"/>
      <c r="W89" s="79"/>
      <c r="X89" s="79"/>
      <c r="Y89" s="79"/>
      <c r="Z89" s="79"/>
      <c r="AA89" s="79"/>
      <c r="AB89" s="79"/>
      <c r="AC89" s="79"/>
      <c r="AD89" s="79"/>
      <c r="AE89" s="79"/>
      <c r="AF89" s="79"/>
      <c r="AG89" s="79"/>
      <c r="AH89" s="79"/>
      <c r="AI89" s="79"/>
      <c r="AJ89" s="79"/>
      <c r="AK89" s="79"/>
      <c r="AL89" s="79"/>
      <c r="AM89" s="79"/>
      <c r="AN89" s="79"/>
      <c r="AO89" s="79"/>
      <c r="AP89" s="79"/>
      <c r="AQ89" s="79"/>
      <c r="AR89" s="79"/>
    </row>
    <row r="90" spans="1:44" x14ac:dyDescent="0.25">
      <c r="A90" s="79"/>
      <c r="B90" s="79"/>
      <c r="C90" s="79"/>
      <c r="D90" s="79"/>
      <c r="E90" s="79"/>
      <c r="F90" s="79"/>
      <c r="G90" s="79"/>
      <c r="H90" s="79"/>
      <c r="I90" s="79"/>
      <c r="J90" s="79"/>
      <c r="K90" s="79"/>
      <c r="L90" s="79"/>
      <c r="M90" s="79"/>
      <c r="N90" s="79"/>
      <c r="O90" s="79"/>
      <c r="P90" s="79"/>
      <c r="Q90" s="79" t="s">
        <v>132</v>
      </c>
      <c r="R90" s="79"/>
      <c r="S90" s="79"/>
      <c r="T90" s="79"/>
      <c r="U90" s="79"/>
      <c r="V90" s="79"/>
      <c r="W90" s="79"/>
      <c r="X90" s="79"/>
      <c r="Y90" s="79"/>
      <c r="Z90" s="79"/>
      <c r="AA90" s="79"/>
      <c r="AB90" s="79"/>
      <c r="AC90" s="79"/>
      <c r="AD90" s="79"/>
      <c r="AE90" s="79"/>
      <c r="AF90" s="79"/>
      <c r="AG90" s="79"/>
      <c r="AH90" s="79"/>
      <c r="AI90" s="79"/>
      <c r="AJ90" s="79"/>
      <c r="AK90" s="79"/>
      <c r="AL90" s="79"/>
      <c r="AM90" s="79"/>
      <c r="AN90" s="79"/>
      <c r="AO90" s="79"/>
      <c r="AP90" s="79"/>
      <c r="AQ90" s="79"/>
      <c r="AR90" s="79"/>
    </row>
    <row r="91" spans="1:44" x14ac:dyDescent="0.25">
      <c r="A91" s="79"/>
      <c r="B91" s="79"/>
      <c r="C91" s="79"/>
      <c r="D91" s="79"/>
      <c r="E91" s="79"/>
      <c r="F91" s="79"/>
      <c r="G91" s="79"/>
      <c r="H91" s="79"/>
      <c r="I91" s="79"/>
      <c r="J91" s="79"/>
      <c r="K91" s="79"/>
      <c r="L91" s="79"/>
      <c r="M91" s="79"/>
      <c r="N91" s="79"/>
      <c r="O91" s="79"/>
      <c r="P91" s="79"/>
      <c r="Q91" s="79"/>
      <c r="R91" s="79"/>
      <c r="S91" s="79"/>
      <c r="T91" s="79"/>
      <c r="U91" s="79"/>
      <c r="V91" s="79"/>
      <c r="W91" s="79"/>
      <c r="X91" s="79"/>
      <c r="Y91" s="79"/>
      <c r="Z91" s="79"/>
      <c r="AA91" s="79"/>
      <c r="AB91" s="79"/>
      <c r="AC91" s="79"/>
      <c r="AD91" s="79"/>
      <c r="AE91" s="79"/>
      <c r="AF91" s="79"/>
      <c r="AG91" s="79"/>
      <c r="AH91" s="79"/>
      <c r="AI91" s="79"/>
      <c r="AJ91" s="79"/>
      <c r="AK91" s="79"/>
      <c r="AL91" s="79"/>
      <c r="AM91" s="79"/>
      <c r="AN91" s="79"/>
      <c r="AO91" s="79"/>
      <c r="AP91" s="79"/>
      <c r="AQ91" s="79"/>
      <c r="AR91" s="79"/>
    </row>
    <row r="92" spans="1:44" x14ac:dyDescent="0.25">
      <c r="A92" s="79"/>
      <c r="B92" s="79"/>
      <c r="C92" s="79"/>
      <c r="D92" s="79"/>
      <c r="E92" s="79"/>
      <c r="F92" s="79"/>
      <c r="G92" s="79"/>
      <c r="H92" s="79"/>
      <c r="I92" s="79"/>
      <c r="J92" s="79"/>
      <c r="K92" s="79"/>
      <c r="L92" s="79"/>
      <c r="M92" s="79"/>
      <c r="N92" s="79"/>
      <c r="O92" s="79"/>
      <c r="P92" s="79"/>
      <c r="Q92" s="79"/>
      <c r="R92" s="79"/>
      <c r="S92" s="79"/>
      <c r="T92" s="79"/>
      <c r="U92" s="79"/>
      <c r="V92" s="79"/>
      <c r="W92" s="79"/>
      <c r="X92" s="79"/>
      <c r="Y92" s="79"/>
      <c r="Z92" s="79"/>
      <c r="AA92" s="79"/>
      <c r="AB92" s="79"/>
      <c r="AC92" s="79"/>
      <c r="AD92" s="79"/>
      <c r="AE92" s="79"/>
      <c r="AF92" s="79"/>
      <c r="AG92" s="79"/>
      <c r="AH92" s="79"/>
      <c r="AI92" s="79"/>
      <c r="AJ92" s="79"/>
      <c r="AK92" s="79"/>
      <c r="AL92" s="79"/>
      <c r="AM92" s="79"/>
      <c r="AN92" s="79"/>
      <c r="AO92" s="79"/>
      <c r="AP92" s="79"/>
      <c r="AQ92" s="79"/>
      <c r="AR92" s="79"/>
    </row>
    <row r="93" spans="1:44" x14ac:dyDescent="0.25">
      <c r="A93" s="80"/>
      <c r="B93" s="80"/>
      <c r="C93" s="80"/>
      <c r="D93" s="80"/>
      <c r="E93" s="80"/>
      <c r="F93" s="80"/>
      <c r="G93" s="80"/>
      <c r="H93" s="80"/>
      <c r="I93" s="80"/>
      <c r="J93" s="80"/>
      <c r="K93" s="80"/>
      <c r="L93" s="80"/>
      <c r="M93" s="80"/>
      <c r="N93" s="80"/>
      <c r="O93" s="80"/>
      <c r="P93" s="80"/>
      <c r="Q93" s="80"/>
      <c r="R93" s="80"/>
      <c r="S93" s="80"/>
      <c r="T93" s="80"/>
      <c r="U93" s="80"/>
      <c r="V93" s="80"/>
      <c r="W93" s="80"/>
      <c r="X93" s="80"/>
      <c r="Y93" s="80"/>
      <c r="Z93" s="80"/>
      <c r="AA93" s="80"/>
      <c r="AB93" s="80"/>
      <c r="AC93" s="80"/>
      <c r="AD93" s="80"/>
      <c r="AE93" s="80"/>
      <c r="AF93" s="80"/>
      <c r="AG93" s="80"/>
      <c r="AH93" s="80"/>
      <c r="AI93" s="80"/>
      <c r="AJ93" s="80"/>
      <c r="AK93" s="80"/>
      <c r="AL93" s="80"/>
      <c r="AM93" s="80"/>
      <c r="AN93" s="80"/>
      <c r="AO93" s="80"/>
      <c r="AP93" s="80"/>
      <c r="AQ93" s="80"/>
      <c r="AR93" s="80"/>
    </row>
  </sheetData>
  <mergeCells count="53">
    <mergeCell ref="AC8:AI8"/>
    <mergeCell ref="AJ14:AP14"/>
    <mergeCell ref="AC14:AI14"/>
    <mergeCell ref="U14:AB14"/>
    <mergeCell ref="O14:T14"/>
    <mergeCell ref="AC25:AI25"/>
    <mergeCell ref="AJ25:AP25"/>
    <mergeCell ref="H14:N14"/>
    <mergeCell ref="E25:G25"/>
    <mergeCell ref="H25:N25"/>
    <mergeCell ref="O25:T25"/>
    <mergeCell ref="U25:AB25"/>
    <mergeCell ref="E14:G14"/>
    <mergeCell ref="A3:AR3"/>
    <mergeCell ref="E8:G8"/>
    <mergeCell ref="AR4:AR7"/>
    <mergeCell ref="E4:N5"/>
    <mergeCell ref="E6:G6"/>
    <mergeCell ref="H6:N6"/>
    <mergeCell ref="D4:D7"/>
    <mergeCell ref="AQ4:AQ7"/>
    <mergeCell ref="O6:T6"/>
    <mergeCell ref="U6:AB6"/>
    <mergeCell ref="AC6:AI6"/>
    <mergeCell ref="AJ8:AP8"/>
    <mergeCell ref="AJ6:AP6"/>
    <mergeCell ref="H8:N8"/>
    <mergeCell ref="O8:T8"/>
    <mergeCell ref="U8:AB8"/>
    <mergeCell ref="A2:AR2"/>
    <mergeCell ref="A1:AR1"/>
    <mergeCell ref="A75:C75"/>
    <mergeCell ref="AC4:AI5"/>
    <mergeCell ref="AJ4:AP5"/>
    <mergeCell ref="U4:AB5"/>
    <mergeCell ref="O4:T5"/>
    <mergeCell ref="A61:A62"/>
    <mergeCell ref="A73:A74"/>
    <mergeCell ref="A4:A7"/>
    <mergeCell ref="C4:C7"/>
    <mergeCell ref="A50:C50"/>
    <mergeCell ref="B4:B7"/>
    <mergeCell ref="A40:C40"/>
    <mergeCell ref="A8:C8"/>
    <mergeCell ref="A14:C14"/>
    <mergeCell ref="A76:C76"/>
    <mergeCell ref="A77:C77"/>
    <mergeCell ref="A78:C78"/>
    <mergeCell ref="A72:C72"/>
    <mergeCell ref="A45:C45"/>
    <mergeCell ref="A65:C65"/>
    <mergeCell ref="A55:C55"/>
    <mergeCell ref="A60:C60"/>
  </mergeCells>
  <phoneticPr fontId="10" type="noConversion"/>
  <pageMargins left="0.23622047244094491" right="0.23622047244094491" top="0" bottom="0" header="0.31496062992125984" footer="0.31496062992125984"/>
  <pageSetup paperSize="8" scale="55" orientation="landscape" r:id="rId1"/>
  <rowBreaks count="1" manualBreakCount="1">
    <brk id="78" max="16383" man="1"/>
  </rowBreaks>
  <ignoredErrors>
    <ignoredError sqref="F54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harmonogram studiów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Sylwester Stachyra</dc:creator>
  <cp:keywords/>
  <dc:description/>
  <cp:lastModifiedBy>Magdalena Pilińska</cp:lastModifiedBy>
  <cp:revision/>
  <cp:lastPrinted>2025-09-24T12:08:07Z</cp:lastPrinted>
  <dcterms:created xsi:type="dcterms:W3CDTF">2023-04-06T05:23:02Z</dcterms:created>
  <dcterms:modified xsi:type="dcterms:W3CDTF">2025-09-24T13:21:54Z</dcterms:modified>
  <cp:category/>
  <cp:contentStatus/>
</cp:coreProperties>
</file>