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S 2024 25 9.04.23\"/>
    </mc:Choice>
  </mc:AlternateContent>
  <bookViews>
    <workbookView xWindow="0" yWindow="0" windowWidth="23040" windowHeight="9336" activeTab="3"/>
  </bookViews>
  <sheets>
    <sheet name="Pedag.Ist. STAC." sheetId="1" r:id="rId1"/>
    <sheet name="specj. POW" sheetId="2" r:id="rId2"/>
    <sheet name="spec. Ped. RES" sheetId="5" r:id="rId3"/>
    <sheet name="specj. Ped. Med z AK" sheetId="4" r:id="rId4"/>
    <sheet name="spec. PS z RES" sheetId="7" r:id="rId5"/>
  </sheets>
  <externalReferences>
    <externalReference r:id="rId6"/>
  </externalReferences>
  <definedNames>
    <definedName name="_xlnm.Print_Area" localSheetId="0">'Pedag.Ist. STAC.'!$A$1:$AU$52</definedName>
    <definedName name="_xlnm.Print_Area" localSheetId="2">'spec. Ped. RES'!$A$1:$AG$42</definedName>
    <definedName name="_xlnm.Print_Area" localSheetId="3">'specj. Ped. Med z AK'!$A$1:$AH$51</definedName>
    <definedName name="_xlnm.Print_Area" localSheetId="1">'specj. POW'!$A$1:$AF$43</definedName>
    <definedName name="_xlnm.Print_Titles" localSheetId="0">'Pedag.Ist. STAC.'!$5:$7</definedName>
    <definedName name="_xlnm.Print_Titles" localSheetId="3">'specj. Ped. Med z AK'!$6:$8</definedName>
    <definedName name="_xlnm.Print_Titles" localSheetId="1">'specj. POW'!$6:$8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7" l="1"/>
  <c r="AD36" i="7"/>
  <c r="AC36" i="7"/>
  <c r="AB36" i="7"/>
  <c r="Z36" i="7"/>
  <c r="Y36" i="7"/>
  <c r="X36" i="7"/>
  <c r="V36" i="7"/>
  <c r="U36" i="7"/>
  <c r="T36" i="7"/>
  <c r="S36" i="7"/>
  <c r="Q36" i="7"/>
  <c r="P36" i="7"/>
  <c r="O36" i="7"/>
  <c r="M36" i="7"/>
  <c r="L36" i="7"/>
  <c r="K36" i="7"/>
  <c r="I36" i="7"/>
  <c r="H36" i="7"/>
  <c r="G36" i="7"/>
  <c r="F36" i="7"/>
  <c r="E36" i="7"/>
  <c r="D36" i="7"/>
  <c r="C36" i="7"/>
  <c r="AF34" i="7"/>
  <c r="AF32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36" i="7" s="1"/>
  <c r="AC8" i="7"/>
  <c r="AB8" i="7"/>
  <c r="Y8" i="7"/>
  <c r="X8" i="7"/>
  <c r="T8" i="7"/>
  <c r="S8" i="7"/>
  <c r="P8" i="7"/>
  <c r="O8" i="7"/>
  <c r="L8" i="7"/>
  <c r="K8" i="7"/>
  <c r="H8" i="7"/>
  <c r="E7" i="7"/>
  <c r="D34" i="4" l="1"/>
  <c r="E34" i="4"/>
  <c r="D41" i="4"/>
  <c r="F41" i="4"/>
  <c r="C34" i="4"/>
  <c r="E41" i="4"/>
  <c r="G41" i="4"/>
  <c r="H41" i="4"/>
  <c r="I41" i="4"/>
  <c r="K41" i="4"/>
  <c r="L41" i="4"/>
  <c r="M41" i="4"/>
  <c r="N41" i="4"/>
  <c r="P41" i="4"/>
  <c r="Q41" i="4"/>
  <c r="R41" i="4"/>
  <c r="T41" i="4"/>
  <c r="U41" i="4"/>
  <c r="V41" i="4"/>
  <c r="X41" i="4"/>
  <c r="Y41" i="4"/>
  <c r="Z41" i="4"/>
  <c r="AB41" i="4"/>
  <c r="AC41" i="4"/>
  <c r="AD41" i="4"/>
  <c r="AF41" i="4"/>
  <c r="AG41" i="4"/>
  <c r="AF39" i="4"/>
  <c r="AF37" i="4"/>
  <c r="E39" i="4"/>
  <c r="C39" i="4"/>
  <c r="E37" i="4"/>
  <c r="C37" i="4" s="1"/>
  <c r="D11" i="4"/>
  <c r="C11" i="4" s="1"/>
  <c r="E11" i="4"/>
  <c r="D12" i="4"/>
  <c r="C12" i="4" s="1"/>
  <c r="E12" i="4"/>
  <c r="D13" i="4"/>
  <c r="C13" i="4" s="1"/>
  <c r="C14" i="4"/>
  <c r="D14" i="4"/>
  <c r="E14" i="4"/>
  <c r="D15" i="4"/>
  <c r="E15" i="4"/>
  <c r="C15" i="4"/>
  <c r="D16" i="4"/>
  <c r="C16" i="4" s="1"/>
  <c r="E16" i="4"/>
  <c r="C17" i="4"/>
  <c r="E17" i="4"/>
  <c r="D18" i="4"/>
  <c r="C18" i="4"/>
  <c r="D19" i="4"/>
  <c r="E19" i="4"/>
  <c r="C19" i="4"/>
  <c r="C20" i="4"/>
  <c r="E20" i="4"/>
  <c r="C21" i="4"/>
  <c r="E21" i="4"/>
  <c r="E22" i="4"/>
  <c r="C22" i="4"/>
  <c r="C23" i="4"/>
  <c r="E23" i="4"/>
  <c r="C24" i="4"/>
  <c r="E24" i="4"/>
  <c r="C25" i="4"/>
  <c r="E25" i="4"/>
  <c r="F26" i="4"/>
  <c r="C26" i="4"/>
  <c r="C27" i="4"/>
  <c r="E27" i="4"/>
  <c r="E28" i="4"/>
  <c r="C28" i="4" s="1"/>
  <c r="C29" i="4"/>
  <c r="E29" i="4"/>
  <c r="E30" i="4"/>
  <c r="C30" i="4"/>
  <c r="C31" i="4"/>
  <c r="E31" i="4"/>
  <c r="C32" i="4"/>
  <c r="E32" i="4"/>
  <c r="C33" i="4"/>
  <c r="E33" i="4"/>
  <c r="G35" i="4"/>
  <c r="E10" i="4"/>
  <c r="D10" i="4"/>
  <c r="C10" i="4" s="1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10" i="4"/>
  <c r="AE30" i="5"/>
  <c r="AE28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10" i="5"/>
  <c r="G32" i="5"/>
  <c r="H32" i="5"/>
  <c r="I32" i="5"/>
  <c r="K32" i="5"/>
  <c r="L32" i="5"/>
  <c r="M32" i="5"/>
  <c r="O32" i="5"/>
  <c r="P32" i="5"/>
  <c r="Q32" i="5"/>
  <c r="S32" i="5"/>
  <c r="T32" i="5"/>
  <c r="U32" i="5"/>
  <c r="V32" i="5"/>
  <c r="X32" i="5"/>
  <c r="Y32" i="5"/>
  <c r="AA32" i="5"/>
  <c r="AB32" i="5"/>
  <c r="AC32" i="5"/>
  <c r="AF32" i="5"/>
  <c r="E30" i="5"/>
  <c r="D30" i="5"/>
  <c r="C30" i="5"/>
  <c r="E28" i="5"/>
  <c r="D28" i="5"/>
  <c r="C28" i="5" s="1"/>
  <c r="C11" i="5"/>
  <c r="E11" i="5"/>
  <c r="E12" i="5"/>
  <c r="C12" i="5" s="1"/>
  <c r="D13" i="5"/>
  <c r="C13" i="5" s="1"/>
  <c r="E13" i="5"/>
  <c r="D14" i="5"/>
  <c r="E14" i="5"/>
  <c r="D15" i="5"/>
  <c r="C15" i="5" s="1"/>
  <c r="E15" i="5"/>
  <c r="E16" i="5"/>
  <c r="C16" i="5" s="1"/>
  <c r="D17" i="5"/>
  <c r="C17" i="5" s="1"/>
  <c r="E17" i="5"/>
  <c r="D18" i="5"/>
  <c r="E18" i="5"/>
  <c r="D19" i="5"/>
  <c r="C19" i="5" s="1"/>
  <c r="E19" i="5"/>
  <c r="D20" i="5"/>
  <c r="E20" i="5"/>
  <c r="D21" i="5"/>
  <c r="C21" i="5" s="1"/>
  <c r="E21" i="5"/>
  <c r="D22" i="5"/>
  <c r="E22" i="5"/>
  <c r="C23" i="5"/>
  <c r="E23" i="5"/>
  <c r="E24" i="5"/>
  <c r="C24" i="5" s="1"/>
  <c r="C25" i="5"/>
  <c r="E25" i="5"/>
  <c r="F26" i="5"/>
  <c r="C26" i="5" s="1"/>
  <c r="E10" i="5"/>
  <c r="E32" i="5" s="1"/>
  <c r="D10" i="5"/>
  <c r="AD30" i="2"/>
  <c r="AD32" i="2"/>
  <c r="AD28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10" i="2"/>
  <c r="AD34" i="2" s="1"/>
  <c r="G34" i="2"/>
  <c r="H34" i="2"/>
  <c r="J34" i="2"/>
  <c r="K34" i="2"/>
  <c r="L34" i="2"/>
  <c r="N34" i="2"/>
  <c r="O34" i="2"/>
  <c r="P34" i="2"/>
  <c r="R34" i="2"/>
  <c r="S34" i="2"/>
  <c r="T34" i="2"/>
  <c r="V34" i="2"/>
  <c r="W34" i="2"/>
  <c r="X34" i="2"/>
  <c r="Z34" i="2"/>
  <c r="AA34" i="2"/>
  <c r="AB34" i="2"/>
  <c r="AE34" i="2"/>
  <c r="E30" i="2"/>
  <c r="C30" i="2"/>
  <c r="E32" i="2"/>
  <c r="C32" i="2"/>
  <c r="E28" i="2"/>
  <c r="C28" i="2"/>
  <c r="D11" i="2"/>
  <c r="E11" i="2"/>
  <c r="D12" i="2"/>
  <c r="E12" i="2"/>
  <c r="D13" i="2"/>
  <c r="E13" i="2"/>
  <c r="D14" i="2"/>
  <c r="E14" i="2"/>
  <c r="D15" i="2"/>
  <c r="E15" i="2"/>
  <c r="D16" i="2"/>
  <c r="C16" i="2" s="1"/>
  <c r="D17" i="2"/>
  <c r="C17" i="2" s="1"/>
  <c r="E17" i="2"/>
  <c r="D18" i="2"/>
  <c r="C18" i="2" s="1"/>
  <c r="E18" i="2"/>
  <c r="D19" i="2"/>
  <c r="C19" i="2" s="1"/>
  <c r="E19" i="2"/>
  <c r="D20" i="2"/>
  <c r="C20" i="2" s="1"/>
  <c r="E20" i="2"/>
  <c r="D21" i="2"/>
  <c r="C21" i="2" s="1"/>
  <c r="E21" i="2"/>
  <c r="C22" i="2"/>
  <c r="E22" i="2"/>
  <c r="D23" i="2"/>
  <c r="C23" i="2" s="1"/>
  <c r="E23" i="2"/>
  <c r="C24" i="2"/>
  <c r="E24" i="2"/>
  <c r="C25" i="2"/>
  <c r="E25" i="2"/>
  <c r="C26" i="2"/>
  <c r="F26" i="2"/>
  <c r="F34" i="2" s="1"/>
  <c r="E10" i="2"/>
  <c r="E34" i="2" s="1"/>
  <c r="D10" i="2"/>
  <c r="E27" i="1"/>
  <c r="E28" i="1"/>
  <c r="E29" i="1"/>
  <c r="E30" i="1"/>
  <c r="E31" i="1"/>
  <c r="E32" i="1"/>
  <c r="E33" i="1"/>
  <c r="E34" i="1"/>
  <c r="E35" i="1"/>
  <c r="E26" i="1"/>
  <c r="E25" i="1"/>
  <c r="E21" i="1"/>
  <c r="C21" i="1" s="1"/>
  <c r="E20" i="1"/>
  <c r="C20" i="1" s="1"/>
  <c r="E19" i="1"/>
  <c r="C19" i="1" s="1"/>
  <c r="AS14" i="1"/>
  <c r="AS9" i="1"/>
  <c r="F39" i="1"/>
  <c r="H39" i="1"/>
  <c r="I39" i="1"/>
  <c r="J39" i="1"/>
  <c r="K39" i="1"/>
  <c r="L39" i="1"/>
  <c r="M39" i="1"/>
  <c r="N39" i="1"/>
  <c r="O39" i="1"/>
  <c r="P39" i="1"/>
  <c r="R39" i="1"/>
  <c r="S39" i="1"/>
  <c r="T39" i="1"/>
  <c r="U39" i="1"/>
  <c r="V39" i="1"/>
  <c r="W39" i="1"/>
  <c r="Y39" i="1"/>
  <c r="Z39" i="1"/>
  <c r="AA39" i="1"/>
  <c r="AB39" i="1"/>
  <c r="AD39" i="1"/>
  <c r="AE39" i="1"/>
  <c r="AF39" i="1"/>
  <c r="AG39" i="1"/>
  <c r="AI39" i="1"/>
  <c r="AJ39" i="1"/>
  <c r="AK39" i="1"/>
  <c r="AL39" i="1"/>
  <c r="AM39" i="1"/>
  <c r="AO39" i="1"/>
  <c r="AP39" i="1"/>
  <c r="AQ39" i="1"/>
  <c r="AT39" i="1"/>
  <c r="L40" i="1"/>
  <c r="L42" i="1" s="1"/>
  <c r="P40" i="1"/>
  <c r="P42" i="1" s="1"/>
  <c r="U40" i="1"/>
  <c r="U42" i="1" s="1"/>
  <c r="Z40" i="1"/>
  <c r="Z42" i="1" s="1"/>
  <c r="AE40" i="1"/>
  <c r="AE42" i="1" s="1"/>
  <c r="AJ40" i="1"/>
  <c r="AJ42" i="1" s="1"/>
  <c r="AO40" i="1"/>
  <c r="AO42" i="1" s="1"/>
  <c r="AT40" i="1"/>
  <c r="AT42" i="1" s="1"/>
  <c r="D23" i="1"/>
  <c r="G23" i="1"/>
  <c r="H23" i="1"/>
  <c r="I23" i="1"/>
  <c r="J23" i="1"/>
  <c r="K23" i="1"/>
  <c r="L23" i="1"/>
  <c r="M23" i="1"/>
  <c r="N23" i="1"/>
  <c r="O23" i="1"/>
  <c r="P23" i="1"/>
  <c r="R23" i="1"/>
  <c r="S23" i="1"/>
  <c r="T23" i="1"/>
  <c r="U23" i="1"/>
  <c r="V23" i="1"/>
  <c r="W23" i="1"/>
  <c r="Y23" i="1"/>
  <c r="Z23" i="1"/>
  <c r="AA23" i="1"/>
  <c r="AB23" i="1"/>
  <c r="AD23" i="1"/>
  <c r="AE23" i="1"/>
  <c r="AF23" i="1"/>
  <c r="AG23" i="1"/>
  <c r="AI23" i="1"/>
  <c r="AJ23" i="1"/>
  <c r="AK23" i="1"/>
  <c r="AL23" i="1"/>
  <c r="AM23" i="1"/>
  <c r="AO23" i="1"/>
  <c r="AP23" i="1"/>
  <c r="AQ23" i="1"/>
  <c r="AT23" i="1"/>
  <c r="E17" i="1"/>
  <c r="F17" i="1"/>
  <c r="G17" i="1"/>
  <c r="J17" i="1"/>
  <c r="J40" i="1" s="1"/>
  <c r="J42" i="1" s="1"/>
  <c r="K17" i="1"/>
  <c r="K40" i="1" s="1"/>
  <c r="K42" i="1" s="1"/>
  <c r="L17" i="1"/>
  <c r="M17" i="1"/>
  <c r="M40" i="1" s="1"/>
  <c r="M42" i="1" s="1"/>
  <c r="N17" i="1"/>
  <c r="N40" i="1" s="1"/>
  <c r="N42" i="1" s="1"/>
  <c r="O17" i="1"/>
  <c r="O40" i="1" s="1"/>
  <c r="O42" i="1" s="1"/>
  <c r="P17" i="1"/>
  <c r="R17" i="1"/>
  <c r="R40" i="1" s="1"/>
  <c r="R42" i="1" s="1"/>
  <c r="S17" i="1"/>
  <c r="S40" i="1" s="1"/>
  <c r="S42" i="1" s="1"/>
  <c r="T17" i="1"/>
  <c r="T40" i="1" s="1"/>
  <c r="T42" i="1" s="1"/>
  <c r="U17" i="1"/>
  <c r="V17" i="1"/>
  <c r="V40" i="1" s="1"/>
  <c r="V42" i="1" s="1"/>
  <c r="W17" i="1"/>
  <c r="W40" i="1" s="1"/>
  <c r="W42" i="1" s="1"/>
  <c r="Y17" i="1"/>
  <c r="Y40" i="1" s="1"/>
  <c r="Y42" i="1" s="1"/>
  <c r="Z17" i="1"/>
  <c r="AA17" i="1"/>
  <c r="AA40" i="1" s="1"/>
  <c r="AA42" i="1" s="1"/>
  <c r="AB17" i="1"/>
  <c r="AB40" i="1" s="1"/>
  <c r="AB42" i="1" s="1"/>
  <c r="AD17" i="1"/>
  <c r="AD40" i="1" s="1"/>
  <c r="AD42" i="1" s="1"/>
  <c r="AE17" i="1"/>
  <c r="AF17" i="1"/>
  <c r="AF40" i="1" s="1"/>
  <c r="AF42" i="1" s="1"/>
  <c r="AG17" i="1"/>
  <c r="AG40" i="1" s="1"/>
  <c r="AG42" i="1" s="1"/>
  <c r="AI17" i="1"/>
  <c r="AI40" i="1" s="1"/>
  <c r="AI42" i="1" s="1"/>
  <c r="AJ17" i="1"/>
  <c r="AK17" i="1"/>
  <c r="AK40" i="1" s="1"/>
  <c r="AK42" i="1" s="1"/>
  <c r="AL17" i="1"/>
  <c r="AL40" i="1" s="1"/>
  <c r="AL42" i="1" s="1"/>
  <c r="AM17" i="1"/>
  <c r="AM40" i="1" s="1"/>
  <c r="AM42" i="1" s="1"/>
  <c r="AO17" i="1"/>
  <c r="AP17" i="1"/>
  <c r="AP40" i="1" s="1"/>
  <c r="AP42" i="1" s="1"/>
  <c r="AQ17" i="1"/>
  <c r="AQ40" i="1" s="1"/>
  <c r="AQ42" i="1" s="1"/>
  <c r="AT17" i="1"/>
  <c r="J41" i="1"/>
  <c r="C41" i="1" s="1"/>
  <c r="G38" i="1"/>
  <c r="G39" i="1" s="1"/>
  <c r="D37" i="1"/>
  <c r="C37" i="1" s="1"/>
  <c r="C36" i="1"/>
  <c r="D36" i="1"/>
  <c r="D35" i="1"/>
  <c r="C35" i="1" s="1"/>
  <c r="D34" i="1"/>
  <c r="C33" i="1"/>
  <c r="D32" i="1"/>
  <c r="C32" i="1"/>
  <c r="D31" i="1"/>
  <c r="C31" i="1" s="1"/>
  <c r="C30" i="1"/>
  <c r="D30" i="1"/>
  <c r="D29" i="1"/>
  <c r="D28" i="1"/>
  <c r="C28" i="1"/>
  <c r="D27" i="1"/>
  <c r="C27" i="1" s="1"/>
  <c r="C26" i="1"/>
  <c r="D26" i="1"/>
  <c r="D25" i="1"/>
  <c r="D39" i="1" s="1"/>
  <c r="F22" i="1"/>
  <c r="F23" i="1" s="1"/>
  <c r="D10" i="1"/>
  <c r="C10" i="1" s="1"/>
  <c r="D11" i="1"/>
  <c r="C11" i="1"/>
  <c r="D12" i="1"/>
  <c r="C12" i="1"/>
  <c r="D13" i="1"/>
  <c r="C13" i="1"/>
  <c r="H14" i="1"/>
  <c r="C14" i="1" s="1"/>
  <c r="I15" i="1"/>
  <c r="I17" i="1" s="1"/>
  <c r="F16" i="1"/>
  <c r="C16" i="1" s="1"/>
  <c r="D9" i="1"/>
  <c r="D17" i="1" s="1"/>
  <c r="D40" i="1" s="1"/>
  <c r="D42" i="1" s="1"/>
  <c r="C35" i="4" l="1"/>
  <c r="C41" i="4"/>
  <c r="D32" i="5"/>
  <c r="F32" i="5"/>
  <c r="C10" i="5"/>
  <c r="C22" i="5"/>
  <c r="C32" i="5" s="1"/>
  <c r="C20" i="5"/>
  <c r="C18" i="5"/>
  <c r="C14" i="5"/>
  <c r="D34" i="2"/>
  <c r="C15" i="2"/>
  <c r="C13" i="2"/>
  <c r="C11" i="2"/>
  <c r="C14" i="2"/>
  <c r="C12" i="2"/>
  <c r="AE32" i="5"/>
  <c r="C10" i="2"/>
  <c r="C34" i="2" s="1"/>
  <c r="C34" i="1"/>
  <c r="C29" i="1"/>
  <c r="E39" i="1"/>
  <c r="F40" i="1"/>
  <c r="F42" i="1" s="1"/>
  <c r="C15" i="1"/>
  <c r="C22" i="1"/>
  <c r="C25" i="1"/>
  <c r="C39" i="1" s="1"/>
  <c r="H17" i="1"/>
  <c r="E23" i="1"/>
  <c r="E40" i="1" s="1"/>
  <c r="E42" i="1" s="1"/>
  <c r="C38" i="1"/>
  <c r="I40" i="1"/>
  <c r="I42" i="1" s="1"/>
  <c r="H40" i="1"/>
  <c r="H42" i="1" s="1"/>
  <c r="G40" i="1"/>
  <c r="G42" i="1" s="1"/>
  <c r="C23" i="1"/>
  <c r="C9" i="1"/>
  <c r="C17" i="1" s="1"/>
  <c r="C40" i="1" l="1"/>
  <c r="C42" i="1" s="1"/>
  <c r="AS41" i="1" l="1"/>
  <c r="AS19" i="1" l="1"/>
  <c r="AS20" i="1"/>
  <c r="AS21" i="1"/>
  <c r="AS22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10" i="1"/>
  <c r="AS11" i="1"/>
  <c r="AS12" i="1"/>
  <c r="AS13" i="1"/>
  <c r="AS15" i="1"/>
  <c r="AS16" i="1"/>
  <c r="AS17" i="1" l="1"/>
  <c r="AS40" i="1" s="1"/>
  <c r="AS42" i="1" s="1"/>
  <c r="AS39" i="1"/>
  <c r="AS23" i="1"/>
</calcChain>
</file>

<file path=xl/sharedStrings.xml><?xml version="1.0" encoding="utf-8"?>
<sst xmlns="http://schemas.openxmlformats.org/spreadsheetml/2006/main" count="528" uniqueCount="189">
  <si>
    <t>P R Z E D M I O T</t>
  </si>
  <si>
    <t>Forma zajęć</t>
  </si>
  <si>
    <t>I rok</t>
  </si>
  <si>
    <t>II rok</t>
  </si>
  <si>
    <t>III rok</t>
  </si>
  <si>
    <t>Razem</t>
  </si>
  <si>
    <t>ECTS</t>
  </si>
  <si>
    <t>Historia filozofii</t>
  </si>
  <si>
    <t>Socjologia</t>
  </si>
  <si>
    <t>Antropologia kultury</t>
  </si>
  <si>
    <t>Ochrona własności intelektualnej</t>
  </si>
  <si>
    <t>Wychowanie fizyczne</t>
  </si>
  <si>
    <t>Emisja głosu z retoryką</t>
  </si>
  <si>
    <t>Komunikacja interpersonalna</t>
  </si>
  <si>
    <t>Kreowanie własnego wizerunku</t>
  </si>
  <si>
    <t>Technologie informacyjne</t>
  </si>
  <si>
    <t>Wprowadzenie do pedagogiki</t>
  </si>
  <si>
    <t>Wprowadzenie do psychologii</t>
  </si>
  <si>
    <t>Wprowadzenie do metodologii badań pedagogicznych</t>
  </si>
  <si>
    <t>Socjologia edukacji</t>
  </si>
  <si>
    <t>Historia myśli pedagogicznej</t>
  </si>
  <si>
    <t>Psychologia rozwoju i wychowania</t>
  </si>
  <si>
    <t>Teoretyczne podstawy kształcenia</t>
  </si>
  <si>
    <t>Teoretyczne podstawy wychowania</t>
  </si>
  <si>
    <t>Współczesne systemy edukacji</t>
  </si>
  <si>
    <t>Wprowadzenie do pedagogiki specjalnej</t>
  </si>
  <si>
    <t>Pedagogika społeczna</t>
  </si>
  <si>
    <t>Prawne podstawy funkcjonowania systemu edukacji</t>
  </si>
  <si>
    <t>Biomedyczne podstawy rozwoju i wychowania</t>
  </si>
  <si>
    <t>PRZEDMIOTY OGÓLNE</t>
  </si>
  <si>
    <t>PRZEDMIOTY PODSTAWOWE</t>
  </si>
  <si>
    <t>PRZEDMIOTY KIERUNKOWE</t>
  </si>
  <si>
    <t>Psychologia społeczna</t>
  </si>
  <si>
    <t>Przedmioty specjalnościowe</t>
  </si>
  <si>
    <t>Proseminarium dyplomowe</t>
  </si>
  <si>
    <t>Teoretyczne podstawy pracy opiekuńczo-wychowawczej</t>
  </si>
  <si>
    <t>E</t>
  </si>
  <si>
    <t>Pedagogika opiekuńcza</t>
  </si>
  <si>
    <t>Pedagogika rodziny</t>
  </si>
  <si>
    <t>Psychologia kliniczna</t>
  </si>
  <si>
    <t>Psychologia rodziny</t>
  </si>
  <si>
    <t>Prawne podstawy pracy opiekuńczo-wychowawczej</t>
  </si>
  <si>
    <t>Metodyka pracy z rodziną</t>
  </si>
  <si>
    <t xml:space="preserve">Diagnostyka pedagogiczna </t>
  </si>
  <si>
    <t>Terapia pedagogiczna</t>
  </si>
  <si>
    <t>Zaburzenia komunikacji językowej</t>
  </si>
  <si>
    <t>Negocjacje i mediacje w pracy opiekuńczo-wychowawczej</t>
  </si>
  <si>
    <t>Praktyka zawodowa</t>
  </si>
  <si>
    <t>Metody pracy w pedagogice opiekuńczej</t>
  </si>
  <si>
    <t>Przedmiot ogólnouczelniany</t>
  </si>
  <si>
    <t>Język obcy  z elementami terminologii specjalistycznej</t>
  </si>
  <si>
    <t>Seminarium dyplomowe</t>
  </si>
  <si>
    <t>Wspieranie rozwoju i wychowania dzieci o specjalnych potrzebach edukacyjnych</t>
  </si>
  <si>
    <t>Praca pedagoga szkolnego</t>
  </si>
  <si>
    <t>Wstęp do nauki o komunikowaniu</t>
  </si>
  <si>
    <t>Podstawy pedagogiki medialnej</t>
  </si>
  <si>
    <t>Historia mediów</t>
  </si>
  <si>
    <t>Prawne aspekty działalności kulturalnej i medialnej</t>
  </si>
  <si>
    <t>Społeczne i kulturowe oddziaływanie mediów</t>
  </si>
  <si>
    <t>Konflikt i negocjacje</t>
  </si>
  <si>
    <t>Antropologiczne podstawy komunikacji</t>
  </si>
  <si>
    <t>Teorie komunikowania masowego</t>
  </si>
  <si>
    <t>Komunikacja grupowa</t>
  </si>
  <si>
    <t>Język komunikatów wizualnych</t>
  </si>
  <si>
    <t>Prezentacje multimedialne</t>
  </si>
  <si>
    <t>Grafika komputerowa</t>
  </si>
  <si>
    <t>Warsztat dziennikarski</t>
  </si>
  <si>
    <t>Edytory tekstów</t>
  </si>
  <si>
    <t>Aplikacje internetowe</t>
  </si>
  <si>
    <t>Aplikacje w Cloud "computing"</t>
  </si>
  <si>
    <t>Podstawy tworzenia materiałów multimedialnych z wydarzeń kulturalnych</t>
  </si>
  <si>
    <t>Projektowanie stron www</t>
  </si>
  <si>
    <t>Konstruowanie programów edukacyjno - kulturalnych</t>
  </si>
  <si>
    <t>Instytucjonalna działalność kulturalna</t>
  </si>
  <si>
    <t>Public relations w edukacji i kulturze</t>
  </si>
  <si>
    <t>Edukacja na odległość</t>
  </si>
  <si>
    <t>Wizualizacja cyfrowa*</t>
  </si>
  <si>
    <t>Przetwarzanie cyfrowe materiałów multimedialnych*</t>
  </si>
  <si>
    <t>Pierwsza pomoc przedmedyczna</t>
  </si>
  <si>
    <t>Pedagogika czasu wolnego *</t>
  </si>
  <si>
    <t>Pedagogiczne aspekty animacji kultury*</t>
  </si>
  <si>
    <t>Wstęp do psychologii mediów</t>
  </si>
  <si>
    <t xml:space="preserve">Łączna liczba punktów ECTS </t>
  </si>
  <si>
    <t>Punkty ECTS powiązane z: działalnością naukową/ kształtowaniem umiejętności praktycznych</t>
  </si>
  <si>
    <t>forma zaliczenia</t>
  </si>
  <si>
    <t>Z/O</t>
  </si>
  <si>
    <t>Student w trakcie pierwszego roku studiów zobowiązany jest do odbycia szkolenia BHP
w wymiarze 4 godzin oraz szkolenia bibliotecznego w formie kursu e-learningowego</t>
  </si>
  <si>
    <t>Przedmioty specjalnościowe  do wyboru</t>
  </si>
  <si>
    <t xml:space="preserve">Przedmioty specjalnościowe  do wyboru </t>
  </si>
  <si>
    <t>L.p.</t>
  </si>
  <si>
    <t xml:space="preserve">*student wybiera jeden przedmiot </t>
  </si>
  <si>
    <t xml:space="preserve">* student wybiera jeden przedmiot </t>
  </si>
  <si>
    <t>RAZEM przedmioty kierunkowe</t>
  </si>
  <si>
    <t xml:space="preserve">Przedmioty specjalnościowe  </t>
  </si>
  <si>
    <t>Zarządzanie instytucją i organizacją działalności kulturalnej</t>
  </si>
  <si>
    <t>L.p</t>
  </si>
  <si>
    <t>proseminarium</t>
  </si>
  <si>
    <t>Teoretyczne podstawy pedagogiki resocjalizacyjnej</t>
  </si>
  <si>
    <t>Instytucje profilaktyczne i resocjalizacyjne</t>
  </si>
  <si>
    <t>Profilaktyka społeczna</t>
  </si>
  <si>
    <t>Zjawiska patologii społecznej</t>
  </si>
  <si>
    <t>Wychowanie resocjalizujące</t>
  </si>
  <si>
    <t>Programy profilaktyczne</t>
  </si>
  <si>
    <t>Psychopatologie</t>
  </si>
  <si>
    <t>Historia pedagogiki resocjalizacyjnej</t>
  </si>
  <si>
    <t>Teorie socjalizacji</t>
  </si>
  <si>
    <t>Pedagogika penitencjarna</t>
  </si>
  <si>
    <t>Diagnostyka resocjalizacyjna</t>
  </si>
  <si>
    <t>Metody pracy pedagoga resocjalizacyjnego</t>
  </si>
  <si>
    <t>Oddziaływania profilaktyczno-resocjalizacyjne w środowisku otwartym i zamkniętym</t>
  </si>
  <si>
    <t>Kulturotechnika w resocjalizacji</t>
  </si>
  <si>
    <t>Formy terapii w resocjalizacji*</t>
  </si>
  <si>
    <t>Mediacja*</t>
  </si>
  <si>
    <t>Środki probacyjne w resocjalizacji*</t>
  </si>
  <si>
    <t>Resocjalizacja w warunkach kurateli sądowej*</t>
  </si>
  <si>
    <r>
      <t>Etyczne podstawy pracy opiekuńczo-wychowawczej</t>
    </r>
    <r>
      <rPr>
        <vertAlign val="superscript"/>
        <sz val="12"/>
        <rFont val="Symbol"/>
        <family val="1"/>
        <charset val="2"/>
      </rPr>
      <t>*</t>
    </r>
  </si>
  <si>
    <r>
      <t>Etos pedagoga</t>
    </r>
    <r>
      <rPr>
        <vertAlign val="superscript"/>
        <sz val="12"/>
        <rFont val="Symbol"/>
        <family val="1"/>
        <charset val="2"/>
      </rPr>
      <t>*</t>
    </r>
  </si>
  <si>
    <r>
      <t>Profilaktyka szkolna</t>
    </r>
    <r>
      <rPr>
        <vertAlign val="superscript"/>
        <sz val="12"/>
        <rFont val="Symbol"/>
        <family val="1"/>
        <charset val="2"/>
      </rPr>
      <t>*</t>
    </r>
  </si>
  <si>
    <r>
      <t>Profilaktyka środowiskowa</t>
    </r>
    <r>
      <rPr>
        <vertAlign val="superscript"/>
        <sz val="12"/>
        <rFont val="Symbol"/>
        <family val="1"/>
        <charset val="2"/>
      </rPr>
      <t>*</t>
    </r>
  </si>
  <si>
    <r>
      <t>Wczesne wspomaganie rozwoju</t>
    </r>
    <r>
      <rPr>
        <vertAlign val="superscript"/>
        <sz val="12"/>
        <rFont val="Symbol"/>
        <family val="1"/>
        <charset val="2"/>
      </rPr>
      <t>*</t>
    </r>
  </si>
  <si>
    <r>
      <t>Organizacja pomocy psychologiczno-pedagogicznej</t>
    </r>
    <r>
      <rPr>
        <vertAlign val="superscript"/>
        <sz val="12"/>
        <rFont val="Symbol"/>
        <family val="1"/>
        <charset val="2"/>
      </rPr>
      <t>*</t>
    </r>
  </si>
  <si>
    <t>Kierunek:  PEDAGOGIKA             Poziom studiów:   I STOPNIA                Profil: OGÓLNOAKADEMICKI                  Forma studiów:  STACJONARNE</t>
  </si>
  <si>
    <t>HARMONOGRAM STUDIÓW</t>
  </si>
  <si>
    <t>specjalność/ścieżka kształcenia: PEDAGOGIKA OPIEKUŃCZO-WYCHOWAWCZA</t>
  </si>
  <si>
    <t>specjalność/ścieżka kształcenia: PEDAGOGIKA RESOCJALIZACYJNA</t>
  </si>
  <si>
    <t>wykłady</t>
  </si>
  <si>
    <t>ćwiczenia</t>
  </si>
  <si>
    <t>zajęcia warsztatowe</t>
  </si>
  <si>
    <t>seminarium</t>
  </si>
  <si>
    <t>lektoraty jęz. obcych</t>
  </si>
  <si>
    <t>praktyki  zawodowe</t>
  </si>
  <si>
    <t>zajęcia wych. fizycznego</t>
  </si>
  <si>
    <t>1 semestr</t>
  </si>
  <si>
    <t>2 semestr</t>
  </si>
  <si>
    <t>3 semestr</t>
  </si>
  <si>
    <t>4 semestr</t>
  </si>
  <si>
    <t>5 semestr</t>
  </si>
  <si>
    <t>6 semestr</t>
  </si>
  <si>
    <t>ZO</t>
  </si>
  <si>
    <t>Z</t>
  </si>
  <si>
    <t>OGÓŁEM:</t>
  </si>
  <si>
    <t>Razem przedmioty ogólne, podstawowe i kierunkowe</t>
  </si>
  <si>
    <t>RAZEM:</t>
  </si>
  <si>
    <t xml:space="preserve">RAZEM przedmioty specjalnościowe i specjalnościowe do wyboru </t>
  </si>
  <si>
    <t>Prawne podstawy profilaktyki i resocjalizacji</t>
  </si>
  <si>
    <t>System resocjalizacji w Polsce i zagranicą</t>
  </si>
  <si>
    <t>Projektowanie ścieżek edukacyjno-kulturalnych</t>
  </si>
  <si>
    <t>Polityka społeczna wobec rodzin, osób niepełnosprawnych i starszych</t>
  </si>
  <si>
    <t xml:space="preserve">Z </t>
  </si>
  <si>
    <t>Harmonogram studiów</t>
  </si>
  <si>
    <t>Kierunek   Pedagogika             Poziom studiów :     I stopnia                Profil ogólnoakademicki                  Forma studiów   :  stacjonarne</t>
  </si>
  <si>
    <t>specjalność / ścieżka kształcenia : Profilaktyka społeczna z resocjalizacją</t>
  </si>
  <si>
    <t>Wykład</t>
  </si>
  <si>
    <t>Proseminarium</t>
  </si>
  <si>
    <t>1 sem.</t>
  </si>
  <si>
    <t>2 sem.</t>
  </si>
  <si>
    <t>3 sem.</t>
  </si>
  <si>
    <t>4 sem.</t>
  </si>
  <si>
    <t>5 sem.</t>
  </si>
  <si>
    <t>6 sem.</t>
  </si>
  <si>
    <t>Wprowadzenie do profilaktyki społecznej</t>
  </si>
  <si>
    <t>Wybrane zagadnienia prawne</t>
  </si>
  <si>
    <t>Profilaktyka agresji i przemocy</t>
  </si>
  <si>
    <t>Profilaktyka zagrożeń w cyberświecie</t>
  </si>
  <si>
    <t>Profilaktyka uzależnień behawioralnych</t>
  </si>
  <si>
    <t>Profilaktyka toksykomanii</t>
  </si>
  <si>
    <t>Profilaktyka samookaleczeń i samobójstw</t>
  </si>
  <si>
    <t>Instytucjonalny system profilaktyki społecznej, resocjalizacji i interwencji kryzysowej</t>
  </si>
  <si>
    <t>Warsztat umiejętności profilaktyczno-wychowawczych</t>
  </si>
  <si>
    <t>Problemy zdrowia psychicznego dzieci i młodzieży</t>
  </si>
  <si>
    <t>Pedagogika resocjalizacyjna</t>
  </si>
  <si>
    <t>ZAL</t>
  </si>
  <si>
    <t>Diagnoza pedagogiczna dziecka i środowiska społecznego</t>
  </si>
  <si>
    <t>Wspomaganie rodziny zagrożonej wykluczeniem społecznym</t>
  </si>
  <si>
    <t>Modele i koncepcje profilaktyki i resocjalizacji</t>
  </si>
  <si>
    <t>Formy i metody pracy specjalisty ds. profilaktyki</t>
  </si>
  <si>
    <t>Zaburzenia zachowania i niedostosowanie społeczne młodzieży</t>
  </si>
  <si>
    <t>Aksjologia w pracy pedagogicznej</t>
  </si>
  <si>
    <t>Superwizja w pracy pedagoga</t>
  </si>
  <si>
    <t>Problemy seksualne wieku rozwojowego</t>
  </si>
  <si>
    <t>Pedagogika czasu wolnego</t>
  </si>
  <si>
    <t>Praca metodą streetworkingu*</t>
  </si>
  <si>
    <t>Coaching w pracy pedagoga*</t>
  </si>
  <si>
    <t>Podstawy pracy socjoterapeutycznej*</t>
  </si>
  <si>
    <t>Podstawy terapii pedagogicznej*</t>
  </si>
  <si>
    <t xml:space="preserve">RAZEM przedmioty specjalnościowe                 i specj. do wyboru </t>
  </si>
  <si>
    <t>Realizacja od roku akademickiego 2024/2025</t>
  </si>
  <si>
    <t xml:space="preserve"> specjalność/ścieżka kształcenia: PEDAGOGIKA MEDIALNA Z ANIMACJĄ KULTURY</t>
  </si>
  <si>
    <t xml:space="preserve">Realizacja od roku akademickiego 2024/2025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</si>
</sst>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name val="Symbol"/>
      <family val="1"/>
      <charset val="2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i/>
      <sz val="12"/>
      <name val="Calibri"/>
      <family val="2"/>
    </font>
    <font>
      <i/>
      <sz val="12"/>
      <name val="Calibri"/>
      <family val="2"/>
      <charset val="238"/>
    </font>
    <font>
      <sz val="13"/>
      <color theme="1"/>
      <name val="Calibri"/>
      <family val="2"/>
      <scheme val="minor"/>
    </font>
    <font>
      <b/>
      <sz val="13"/>
      <name val="Calibri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2" borderId="0" xfId="0" applyFont="1" applyFill="1"/>
    <xf numFmtId="0" fontId="1" fillId="3" borderId="0" xfId="0" applyFont="1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1" fillId="2" borderId="0" xfId="0" applyFont="1" applyFill="1"/>
    <xf numFmtId="0" fontId="13" fillId="0" borderId="0" xfId="0" applyFont="1"/>
    <xf numFmtId="0" fontId="0" fillId="0" borderId="4" xfId="0" applyBorder="1"/>
    <xf numFmtId="0" fontId="11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15" fillId="2" borderId="0" xfId="0" applyFont="1" applyFill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41" xfId="0" applyFont="1" applyBorder="1"/>
    <xf numFmtId="0" fontId="13" fillId="2" borderId="41" xfId="0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 vertical="center"/>
    </xf>
    <xf numFmtId="0" fontId="16" fillId="0" borderId="0" xfId="0" applyFont="1"/>
    <xf numFmtId="0" fontId="16" fillId="0" borderId="1" xfId="0" applyFont="1" applyBorder="1"/>
    <xf numFmtId="0" fontId="17" fillId="2" borderId="0" xfId="0" applyFont="1" applyFill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2" borderId="4" xfId="0" applyFill="1" applyBorder="1"/>
    <xf numFmtId="0" fontId="1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/>
    <xf numFmtId="0" fontId="7" fillId="0" borderId="0" xfId="0" applyFont="1"/>
    <xf numFmtId="0" fontId="17" fillId="2" borderId="0" xfId="0" applyFont="1" applyFill="1" applyAlignment="1">
      <alignment horizontal="left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0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3" fillId="2" borderId="0" xfId="0" applyFont="1" applyFill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0" borderId="0" xfId="0" applyFont="1"/>
    <xf numFmtId="0" fontId="28" fillId="2" borderId="0" xfId="0" applyFont="1" applyFill="1" applyAlignment="1">
      <alignment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textRotation="90" wrapText="1"/>
    </xf>
    <xf numFmtId="0" fontId="24" fillId="0" borderId="54" xfId="0" applyFont="1" applyBorder="1" applyAlignment="1">
      <alignment horizontal="center" vertical="center" textRotation="90" wrapText="1"/>
    </xf>
    <xf numFmtId="0" fontId="24" fillId="0" borderId="55" xfId="0" applyFont="1" applyBorder="1" applyAlignment="1">
      <alignment horizontal="center" vertical="center" textRotation="90" wrapText="1"/>
    </xf>
    <xf numFmtId="0" fontId="24" fillId="0" borderId="56" xfId="0" applyFont="1" applyBorder="1" applyAlignment="1">
      <alignment horizontal="center" vertical="center" textRotation="90" wrapText="1"/>
    </xf>
    <xf numFmtId="0" fontId="20" fillId="3" borderId="55" xfId="0" applyFont="1" applyFill="1" applyBorder="1" applyAlignment="1">
      <alignment horizontal="center" vertical="center" textRotation="90" wrapText="1"/>
    </xf>
    <xf numFmtId="0" fontId="20" fillId="3" borderId="56" xfId="0" applyFont="1" applyFill="1" applyBorder="1" applyAlignment="1">
      <alignment horizontal="center" vertical="center" textRotation="90" wrapText="1"/>
    </xf>
    <xf numFmtId="0" fontId="20" fillId="3" borderId="57" xfId="0" applyFont="1" applyFill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31" fillId="0" borderId="0" xfId="0" applyFont="1"/>
    <xf numFmtId="0" fontId="31" fillId="0" borderId="1" xfId="0" applyFont="1" applyBorder="1"/>
    <xf numFmtId="0" fontId="31" fillId="0" borderId="5" xfId="0" applyFont="1" applyBorder="1"/>
    <xf numFmtId="0" fontId="32" fillId="0" borderId="62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32" fillId="0" borderId="60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32" fillId="0" borderId="5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2" borderId="16" xfId="0" applyFont="1" applyFill="1" applyBorder="1" applyAlignment="1">
      <alignment horizontal="left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62" xfId="0" applyFont="1" applyFill="1" applyBorder="1" applyAlignment="1">
      <alignment horizontal="center" vertical="center" wrapText="1"/>
    </xf>
    <xf numFmtId="0" fontId="22" fillId="3" borderId="61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/>
    </xf>
    <xf numFmtId="0" fontId="32" fillId="3" borderId="62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2" fillId="3" borderId="57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2" fillId="3" borderId="61" xfId="0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20" fillId="3" borderId="56" xfId="0" applyFont="1" applyFill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 wrapText="1"/>
    </xf>
    <xf numFmtId="0" fontId="14" fillId="2" borderId="0" xfId="0" applyFont="1" applyFill="1"/>
    <xf numFmtId="0" fontId="34" fillId="0" borderId="0" xfId="0" applyFont="1"/>
    <xf numFmtId="0" fontId="33" fillId="0" borderId="41" xfId="0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6" fillId="3" borderId="56" xfId="0" applyFont="1" applyFill="1" applyBorder="1" applyAlignment="1">
      <alignment horizontal="center" vertical="center" textRotation="90" wrapText="1"/>
    </xf>
    <xf numFmtId="0" fontId="6" fillId="3" borderId="65" xfId="0" applyFont="1" applyFill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16" fillId="0" borderId="6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24" fillId="0" borderId="54" xfId="0" applyFont="1" applyBorder="1" applyAlignment="1">
      <alignment vertical="center" textRotation="90" wrapText="1"/>
    </xf>
    <xf numFmtId="0" fontId="23" fillId="0" borderId="41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1" fillId="0" borderId="54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6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 textRotation="90"/>
    </xf>
    <xf numFmtId="0" fontId="20" fillId="3" borderId="76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wrapText="1"/>
    </xf>
    <xf numFmtId="0" fontId="24" fillId="3" borderId="78" xfId="0" applyFont="1" applyFill="1" applyBorder="1" applyAlignment="1">
      <alignment horizontal="center" vertical="center" wrapText="1"/>
    </xf>
    <xf numFmtId="0" fontId="24" fillId="3" borderId="76" xfId="0" applyFont="1" applyFill="1" applyBorder="1" applyAlignment="1">
      <alignment horizontal="center" vertical="center" wrapText="1"/>
    </xf>
    <xf numFmtId="0" fontId="24" fillId="3" borderId="75" xfId="0" applyFont="1" applyFill="1" applyBorder="1" applyAlignment="1">
      <alignment horizontal="center" vertical="center" wrapText="1"/>
    </xf>
    <xf numFmtId="0" fontId="21" fillId="3" borderId="79" xfId="0" applyFont="1" applyFill="1" applyBorder="1" applyAlignment="1">
      <alignment horizontal="center" vertical="center"/>
    </xf>
    <xf numFmtId="0" fontId="21" fillId="3" borderId="73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 textRotation="90" wrapText="1"/>
    </xf>
    <xf numFmtId="0" fontId="23" fillId="3" borderId="78" xfId="0" applyFont="1" applyFill="1" applyBorder="1" applyAlignment="1">
      <alignment horizontal="center" vertical="center"/>
    </xf>
    <xf numFmtId="0" fontId="23" fillId="3" borderId="76" xfId="0" applyFont="1" applyFill="1" applyBorder="1" applyAlignment="1">
      <alignment horizontal="center" vertical="center"/>
    </xf>
    <xf numFmtId="0" fontId="23" fillId="3" borderId="75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textRotation="90" wrapText="1"/>
    </xf>
    <xf numFmtId="0" fontId="6" fillId="3" borderId="79" xfId="0" applyFont="1" applyFill="1" applyBorder="1" applyAlignment="1">
      <alignment horizontal="center" vertical="center" textRotation="90" wrapText="1"/>
    </xf>
    <xf numFmtId="0" fontId="6" fillId="3" borderId="78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19" fillId="3" borderId="79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7" fillId="0" borderId="48" xfId="0" applyFont="1" applyBorder="1"/>
    <xf numFmtId="0" fontId="5" fillId="3" borderId="23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3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/>
    <xf numFmtId="0" fontId="11" fillId="0" borderId="0" xfId="0" applyFont="1" applyFill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0" borderId="8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22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3" fillId="0" borderId="0" xfId="0" applyFont="1" applyBorder="1"/>
    <xf numFmtId="0" fontId="23" fillId="2" borderId="0" xfId="0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32" fillId="0" borderId="60" xfId="0" applyFont="1" applyBorder="1" applyAlignment="1">
      <alignment horizontal="left" vertical="center" wrapText="1"/>
    </xf>
    <xf numFmtId="0" fontId="32" fillId="0" borderId="61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right" vertical="center" wrapText="1"/>
    </xf>
    <xf numFmtId="0" fontId="22" fillId="0" borderId="60" xfId="0" applyFont="1" applyBorder="1" applyAlignment="1">
      <alignment horizontal="right" vertical="center" wrapText="1"/>
    </xf>
    <xf numFmtId="0" fontId="22" fillId="0" borderId="61" xfId="0" applyFont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/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53" xfId="0" applyFont="1" applyBorder="1" applyAlignment="1">
      <alignment horizontal="left" vertical="center" wrapText="1"/>
    </xf>
    <xf numFmtId="0" fontId="24" fillId="2" borderId="17" xfId="0" applyFont="1" applyFill="1" applyBorder="1" applyAlignment="1">
      <alignment horizontal="center" vertical="center" textRotation="90" wrapText="1"/>
    </xf>
    <xf numFmtId="0" fontId="24" fillId="2" borderId="18" xfId="0" applyFont="1" applyFill="1" applyBorder="1" applyAlignment="1">
      <alignment horizontal="center" vertical="center" textRotation="90" wrapText="1"/>
    </xf>
    <xf numFmtId="0" fontId="24" fillId="2" borderId="22" xfId="0" applyFont="1" applyFill="1" applyBorder="1" applyAlignment="1">
      <alignment horizontal="center" vertical="center" textRotation="90" wrapText="1"/>
    </xf>
    <xf numFmtId="0" fontId="24" fillId="0" borderId="38" xfId="0" applyFont="1" applyBorder="1" applyAlignment="1">
      <alignment horizontal="center" vertical="center" textRotation="90" wrapText="1"/>
    </xf>
    <xf numFmtId="0" fontId="24" fillId="0" borderId="39" xfId="0" applyFont="1" applyBorder="1" applyAlignment="1">
      <alignment horizontal="center" vertical="center" textRotation="90" wrapText="1"/>
    </xf>
    <xf numFmtId="0" fontId="24" fillId="0" borderId="63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58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49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4" fillId="3" borderId="80" xfId="0" applyFont="1" applyFill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3" borderId="8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4" fillId="3" borderId="81" xfId="0" applyFont="1" applyFill="1" applyBorder="1" applyAlignment="1">
      <alignment horizontal="center" vertical="center" wrapText="1"/>
    </xf>
    <xf numFmtId="0" fontId="24" fillId="3" borderId="82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3" borderId="66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3" fillId="3" borderId="81" xfId="0" applyFont="1" applyFill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textRotation="90" wrapText="1"/>
    </xf>
    <xf numFmtId="0" fontId="24" fillId="0" borderId="51" xfId="0" applyFont="1" applyBorder="1" applyAlignment="1">
      <alignment horizontal="center" vertical="center" textRotation="90" wrapText="1"/>
    </xf>
    <xf numFmtId="0" fontId="24" fillId="0" borderId="45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3" fillId="3" borderId="64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0" fillId="3" borderId="80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textRotation="90" wrapText="1"/>
    </xf>
    <xf numFmtId="0" fontId="24" fillId="0" borderId="26" xfId="0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0" fillId="3" borderId="81" xfId="0" applyFont="1" applyFill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4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4" fillId="3" borderId="6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3" borderId="6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8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 textRotation="90" wrapText="1"/>
    </xf>
    <xf numFmtId="0" fontId="36" fillId="0" borderId="4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3" fillId="0" borderId="4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319031</xdr:colOff>
      <xdr:row>48</xdr:row>
      <xdr:rowOff>87541</xdr:rowOff>
    </xdr:from>
    <xdr:to>
      <xdr:col>20</xdr:col>
      <xdr:colOff>278780</xdr:colOff>
      <xdr:row>51</xdr:row>
      <xdr:rowOff>79936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33513" y="12748821"/>
          <a:ext cx="3374810" cy="1049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48</xdr:row>
      <xdr:rowOff>108858</xdr:rowOff>
    </xdr:from>
    <xdr:to>
      <xdr:col>5</xdr:col>
      <xdr:colOff>197470</xdr:colOff>
      <xdr:row>50</xdr:row>
      <xdr:rowOff>440028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7096" y="15581175"/>
          <a:ext cx="3438758" cy="9003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45</xdr:row>
      <xdr:rowOff>28575</xdr:rowOff>
    </xdr:from>
    <xdr:to>
      <xdr:col>6</xdr:col>
      <xdr:colOff>267164</xdr:colOff>
      <xdr:row>47</xdr:row>
      <xdr:rowOff>106326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9922" y="12097447"/>
          <a:ext cx="4265108" cy="472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3 czerwca 2024 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350781</xdr:colOff>
      <xdr:row>37</xdr:row>
      <xdr:rowOff>119291</xdr:rowOff>
    </xdr:from>
    <xdr:to>
      <xdr:col>22</xdr:col>
      <xdr:colOff>31750</xdr:colOff>
      <xdr:row>41</xdr:row>
      <xdr:rowOff>191061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06E37B2-A8C1-4B33-981F-6FADB2DF3FD1}"/>
            </a:ext>
          </a:extLst>
        </xdr:cNvPr>
        <xdr:cNvSpPr txBox="1"/>
      </xdr:nvSpPr>
      <xdr:spPr>
        <a:xfrm>
          <a:off x="7764406" y="12374791"/>
          <a:ext cx="4252969" cy="1056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12700</xdr:colOff>
      <xdr:row>38</xdr:row>
      <xdr:rowOff>13608</xdr:rowOff>
    </xdr:from>
    <xdr:to>
      <xdr:col>4</xdr:col>
      <xdr:colOff>324470</xdr:colOff>
      <xdr:row>41</xdr:row>
      <xdr:rowOff>138403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9EB662C-E329-4C72-9225-67AB7985F23C}"/>
            </a:ext>
          </a:extLst>
        </xdr:cNvPr>
        <xdr:cNvSpPr txBox="1"/>
      </xdr:nvSpPr>
      <xdr:spPr>
        <a:xfrm>
          <a:off x="330200" y="12475483"/>
          <a:ext cx="5121895" cy="902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279401</xdr:colOff>
      <xdr:row>35</xdr:row>
      <xdr:rowOff>123825</xdr:rowOff>
    </xdr:from>
    <xdr:to>
      <xdr:col>6</xdr:col>
      <xdr:colOff>219539</xdr:colOff>
      <xdr:row>37</xdr:row>
      <xdr:rowOff>31750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17F20A9-B0BE-47DE-B8E6-CCDE956477EC}"/>
            </a:ext>
          </a:extLst>
        </xdr:cNvPr>
        <xdr:cNvSpPr txBox="1"/>
      </xdr:nvSpPr>
      <xdr:spPr>
        <a:xfrm>
          <a:off x="279401" y="11966575"/>
          <a:ext cx="5829763" cy="32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 3 czerwca 2024 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319031</xdr:colOff>
      <xdr:row>38</xdr:row>
      <xdr:rowOff>87541</xdr:rowOff>
    </xdr:from>
    <xdr:to>
      <xdr:col>21</xdr:col>
      <xdr:colOff>285750</xdr:colOff>
      <xdr:row>40</xdr:row>
      <xdr:rowOff>285750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FD31179-0AA1-4743-9AA6-66AF3753875C}"/>
            </a:ext>
          </a:extLst>
        </xdr:cNvPr>
        <xdr:cNvSpPr txBox="1"/>
      </xdr:nvSpPr>
      <xdr:spPr>
        <a:xfrm>
          <a:off x="8113656" y="12136666"/>
          <a:ext cx="3776719" cy="7697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37</xdr:row>
      <xdr:rowOff>204108</xdr:rowOff>
    </xdr:from>
    <xdr:to>
      <xdr:col>6</xdr:col>
      <xdr:colOff>333375</xdr:colOff>
      <xdr:row>40</xdr:row>
      <xdr:rowOff>317500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9456EC2B-8953-4E80-A1B6-314A9B90464F}"/>
            </a:ext>
          </a:extLst>
        </xdr:cNvPr>
        <xdr:cNvSpPr txBox="1"/>
      </xdr:nvSpPr>
      <xdr:spPr>
        <a:xfrm>
          <a:off x="584200" y="12046858"/>
          <a:ext cx="5638800" cy="891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35</xdr:row>
      <xdr:rowOff>28575</xdr:rowOff>
    </xdr:from>
    <xdr:to>
      <xdr:col>6</xdr:col>
      <xdr:colOff>267164</xdr:colOff>
      <xdr:row>36</xdr:row>
      <xdr:rowOff>174625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73BA6F2-EC52-4ED5-A527-615541CF2858}"/>
            </a:ext>
          </a:extLst>
        </xdr:cNvPr>
        <xdr:cNvSpPr txBox="1"/>
      </xdr:nvSpPr>
      <xdr:spPr>
        <a:xfrm>
          <a:off x="327026" y="11458575"/>
          <a:ext cx="5829763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3 czerwca 2024 r.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198120</xdr:colOff>
      <xdr:row>52</xdr:row>
      <xdr:rowOff>30480</xdr:rowOff>
    </xdr:from>
    <xdr:to>
      <xdr:col>27</xdr:col>
      <xdr:colOff>121920</xdr:colOff>
      <xdr:row>53</xdr:row>
      <xdr:rowOff>60960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149340" y="15720060"/>
          <a:ext cx="3550920" cy="213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9527</xdr:colOff>
      <xdr:row>51</xdr:row>
      <xdr:rowOff>91440</xdr:rowOff>
    </xdr:from>
    <xdr:to>
      <xdr:col>9</xdr:col>
      <xdr:colOff>198120</xdr:colOff>
      <xdr:row>53</xdr:row>
      <xdr:rowOff>45720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flipV="1">
          <a:off x="306707" y="15415260"/>
          <a:ext cx="4547233" cy="502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319031</xdr:colOff>
      <xdr:row>47</xdr:row>
      <xdr:rowOff>87541</xdr:rowOff>
    </xdr:from>
    <xdr:to>
      <xdr:col>20</xdr:col>
      <xdr:colOff>278780</xdr:colOff>
      <xdr:row>50</xdr:row>
      <xdr:rowOff>79936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DADEAEE-2E14-4C39-9BFC-A8F4F18700F4}"/>
            </a:ext>
          </a:extLst>
        </xdr:cNvPr>
        <xdr:cNvSpPr txBox="1"/>
      </xdr:nvSpPr>
      <xdr:spPr>
        <a:xfrm>
          <a:off x="6281681" y="15632341"/>
          <a:ext cx="3217299" cy="104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47</xdr:row>
      <xdr:rowOff>108858</xdr:rowOff>
    </xdr:from>
    <xdr:to>
      <xdr:col>5</xdr:col>
      <xdr:colOff>197470</xdr:colOff>
      <xdr:row>49</xdr:row>
      <xdr:rowOff>440028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BA7B619-5C98-4A19-8980-921604D8D5DF}"/>
            </a:ext>
          </a:extLst>
        </xdr:cNvPr>
        <xdr:cNvSpPr txBox="1"/>
      </xdr:nvSpPr>
      <xdr:spPr>
        <a:xfrm>
          <a:off x="552450" y="15653658"/>
          <a:ext cx="3435970" cy="902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44</xdr:row>
      <xdr:rowOff>28575</xdr:rowOff>
    </xdr:from>
    <xdr:to>
      <xdr:col>6</xdr:col>
      <xdr:colOff>267164</xdr:colOff>
      <xdr:row>46</xdr:row>
      <xdr:rowOff>106326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3AD9AAFA-BD74-426D-A81C-29166D0EC9A1}"/>
            </a:ext>
          </a:extLst>
        </xdr:cNvPr>
        <xdr:cNvSpPr txBox="1"/>
      </xdr:nvSpPr>
      <xdr:spPr>
        <a:xfrm>
          <a:off x="295276" y="14973300"/>
          <a:ext cx="4124788" cy="477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3 czerwca 2024 r.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42</xdr:row>
      <xdr:rowOff>57150</xdr:rowOff>
    </xdr:from>
    <xdr:to>
      <xdr:col>21</xdr:col>
      <xdr:colOff>137160</xdr:colOff>
      <xdr:row>46</xdr:row>
      <xdr:rowOff>95250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543551" y="12887325"/>
          <a:ext cx="3556634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350520</xdr:colOff>
      <xdr:row>43</xdr:row>
      <xdr:rowOff>352698</xdr:rowOff>
    </xdr:from>
    <xdr:to>
      <xdr:col>7</xdr:col>
      <xdr:colOff>68580</xdr:colOff>
      <xdr:row>45</xdr:row>
      <xdr:rowOff>464820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1980" y="13009518"/>
          <a:ext cx="3878580" cy="394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9526</xdr:colOff>
      <xdr:row>39</xdr:row>
      <xdr:rowOff>28575</xdr:rowOff>
    </xdr:from>
    <xdr:to>
      <xdr:col>12</xdr:col>
      <xdr:colOff>85725</xdr:colOff>
      <xdr:row>41</xdr:row>
      <xdr:rowOff>85725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7176" y="12258675"/>
          <a:ext cx="587692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3 czerwca 2024</a:t>
          </a:r>
          <a:br>
            <a:rPr lang="pl-PL" sz="1100" b="1">
              <a:solidFill>
                <a:sysClr val="windowText" lastClr="000000"/>
              </a:solidFill>
            </a:rPr>
          </a:br>
          <a:endParaRPr lang="pl-PL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ag.Ist. STAC."/>
      <sheetName val="spec. PS z RES"/>
    </sheetNames>
    <sheetDataSet>
      <sheetData sheetId="0">
        <row r="6">
          <cell r="E6" t="str">
            <v xml:space="preserve">Ćwiczenia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100" b="1" baseline="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D136"/>
  <sheetViews>
    <sheetView topLeftCell="A25" zoomScale="82" zoomScaleNormal="82" workbookViewId="0">
      <selection activeCell="A46" sqref="A46:XFD46"/>
    </sheetView>
  </sheetViews>
  <sheetFormatPr defaultRowHeight="15.6" x14ac:dyDescent="0.3"/>
  <cols>
    <col min="1" max="1" width="4.33203125" style="7" customWidth="1"/>
    <col min="2" max="2" width="35.33203125" style="64" customWidth="1"/>
    <col min="3" max="3" width="6.44140625" bestFit="1" customWidth="1"/>
    <col min="4" max="10" width="5.44140625" customWidth="1"/>
    <col min="11" max="15" width="5.44140625" style="1" customWidth="1"/>
    <col min="16" max="16" width="5.44140625" style="12" customWidth="1"/>
    <col min="17" max="17" width="5.44140625" style="14" customWidth="1"/>
    <col min="18" max="23" width="5.44140625" style="1" customWidth="1"/>
    <col min="24" max="24" width="5.44140625" style="14" customWidth="1"/>
    <col min="25" max="27" width="5.44140625" style="1" customWidth="1"/>
    <col min="28" max="28" width="5.44140625" style="12" customWidth="1"/>
    <col min="29" max="29" width="5.44140625" style="15" customWidth="1"/>
    <col min="30" max="32" width="5.44140625" style="1" customWidth="1"/>
    <col min="33" max="33" width="5.44140625" style="12" customWidth="1"/>
    <col min="34" max="34" width="5.44140625" style="15" customWidth="1"/>
    <col min="35" max="38" width="5.44140625" style="1" customWidth="1"/>
    <col min="39" max="39" width="5.44140625" style="12" customWidth="1"/>
    <col min="40" max="40" width="5.44140625" style="15" customWidth="1"/>
    <col min="41" max="42" width="5.44140625" style="1" customWidth="1"/>
    <col min="43" max="43" width="5.44140625" style="12" customWidth="1"/>
    <col min="44" max="44" width="5.44140625" style="15" customWidth="1"/>
    <col min="45" max="45" width="5.44140625" style="12" customWidth="1"/>
    <col min="46" max="46" width="9.5546875" style="27" customWidth="1"/>
    <col min="47" max="47" width="1" customWidth="1"/>
  </cols>
  <sheetData>
    <row r="1" spans="1:134" s="58" customFormat="1" ht="21.9" customHeight="1" x14ac:dyDescent="0.3">
      <c r="A1" s="371" t="s">
        <v>122</v>
      </c>
      <c r="B1" s="37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</row>
    <row r="2" spans="1:134" s="57" customFormat="1" ht="21.9" customHeight="1" x14ac:dyDescent="0.3">
      <c r="A2" s="370" t="s">
        <v>121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</row>
    <row r="3" spans="1:134" s="43" customFormat="1" ht="21.9" customHeight="1" x14ac:dyDescent="0.3">
      <c r="A3" s="370" t="s">
        <v>188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2"/>
    </row>
    <row r="4" spans="1:134" s="31" customFormat="1" ht="12" customHeight="1" thickBot="1" x14ac:dyDescent="0.35">
      <c r="B4" s="6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30"/>
    </row>
    <row r="5" spans="1:134" s="1" customFormat="1" ht="30" customHeight="1" x14ac:dyDescent="0.3">
      <c r="A5" s="374" t="s">
        <v>89</v>
      </c>
      <c r="B5" s="402" t="s">
        <v>0</v>
      </c>
      <c r="C5" s="385" t="s">
        <v>1</v>
      </c>
      <c r="D5" s="386"/>
      <c r="E5" s="386"/>
      <c r="F5" s="386"/>
      <c r="G5" s="386"/>
      <c r="H5" s="386"/>
      <c r="I5" s="386"/>
      <c r="J5" s="387"/>
      <c r="K5" s="377" t="s">
        <v>2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77" t="s">
        <v>3</v>
      </c>
      <c r="Z5" s="378"/>
      <c r="AA5" s="378"/>
      <c r="AB5" s="378"/>
      <c r="AC5" s="378"/>
      <c r="AD5" s="378"/>
      <c r="AE5" s="378"/>
      <c r="AF5" s="378"/>
      <c r="AG5" s="378"/>
      <c r="AH5" s="379"/>
      <c r="AI5" s="377" t="s">
        <v>4</v>
      </c>
      <c r="AJ5" s="378"/>
      <c r="AK5" s="378"/>
      <c r="AL5" s="378"/>
      <c r="AM5" s="378"/>
      <c r="AN5" s="378"/>
      <c r="AO5" s="378"/>
      <c r="AP5" s="378"/>
      <c r="AQ5" s="378"/>
      <c r="AR5" s="379"/>
      <c r="AS5" s="399" t="s">
        <v>82</v>
      </c>
      <c r="AT5" s="396" t="s">
        <v>83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34" s="1" customFormat="1" ht="30" customHeight="1" thickBot="1" x14ac:dyDescent="0.35">
      <c r="A6" s="375"/>
      <c r="B6" s="403"/>
      <c r="C6" s="388"/>
      <c r="D6" s="389"/>
      <c r="E6" s="389"/>
      <c r="F6" s="389"/>
      <c r="G6" s="389"/>
      <c r="H6" s="389"/>
      <c r="I6" s="389"/>
      <c r="J6" s="390"/>
      <c r="K6" s="383" t="s">
        <v>132</v>
      </c>
      <c r="L6" s="381"/>
      <c r="M6" s="381"/>
      <c r="N6" s="381"/>
      <c r="O6" s="381"/>
      <c r="P6" s="381"/>
      <c r="Q6" s="384"/>
      <c r="R6" s="380" t="s">
        <v>133</v>
      </c>
      <c r="S6" s="381"/>
      <c r="T6" s="381"/>
      <c r="U6" s="381"/>
      <c r="V6" s="381"/>
      <c r="W6" s="381"/>
      <c r="X6" s="382"/>
      <c r="Y6" s="383" t="s">
        <v>134</v>
      </c>
      <c r="Z6" s="381"/>
      <c r="AA6" s="381"/>
      <c r="AB6" s="381"/>
      <c r="AC6" s="384"/>
      <c r="AD6" s="380" t="s">
        <v>135</v>
      </c>
      <c r="AE6" s="381"/>
      <c r="AF6" s="381"/>
      <c r="AG6" s="381"/>
      <c r="AH6" s="382"/>
      <c r="AI6" s="383" t="s">
        <v>136</v>
      </c>
      <c r="AJ6" s="381"/>
      <c r="AK6" s="381"/>
      <c r="AL6" s="381"/>
      <c r="AM6" s="381"/>
      <c r="AN6" s="384"/>
      <c r="AO6" s="380" t="s">
        <v>137</v>
      </c>
      <c r="AP6" s="381"/>
      <c r="AQ6" s="381"/>
      <c r="AR6" s="382"/>
      <c r="AS6" s="400"/>
      <c r="AT6" s="397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34" s="40" customFormat="1" ht="159.9" customHeight="1" thickBot="1" x14ac:dyDescent="0.35">
      <c r="A7" s="376"/>
      <c r="B7" s="404"/>
      <c r="C7" s="107" t="s">
        <v>5</v>
      </c>
      <c r="D7" s="108" t="s">
        <v>125</v>
      </c>
      <c r="E7" s="108" t="s">
        <v>126</v>
      </c>
      <c r="F7" s="108" t="s">
        <v>127</v>
      </c>
      <c r="G7" s="108" t="s">
        <v>128</v>
      </c>
      <c r="H7" s="108" t="s">
        <v>129</v>
      </c>
      <c r="I7" s="108" t="s">
        <v>131</v>
      </c>
      <c r="J7" s="109" t="s">
        <v>130</v>
      </c>
      <c r="K7" s="108" t="s">
        <v>125</v>
      </c>
      <c r="L7" s="108" t="s">
        <v>126</v>
      </c>
      <c r="M7" s="108" t="s">
        <v>127</v>
      </c>
      <c r="N7" s="108" t="s">
        <v>129</v>
      </c>
      <c r="O7" s="108" t="s">
        <v>131</v>
      </c>
      <c r="P7" s="108" t="s">
        <v>6</v>
      </c>
      <c r="Q7" s="110" t="s">
        <v>84</v>
      </c>
      <c r="R7" s="108" t="s">
        <v>125</v>
      </c>
      <c r="S7" s="108" t="s">
        <v>126</v>
      </c>
      <c r="T7" s="108" t="s">
        <v>127</v>
      </c>
      <c r="U7" s="108" t="s">
        <v>129</v>
      </c>
      <c r="V7" s="108" t="s">
        <v>131</v>
      </c>
      <c r="W7" s="108" t="s">
        <v>6</v>
      </c>
      <c r="X7" s="111" t="s">
        <v>84</v>
      </c>
      <c r="Y7" s="108" t="s">
        <v>125</v>
      </c>
      <c r="Z7" s="108" t="s">
        <v>126</v>
      </c>
      <c r="AA7" s="108" t="s">
        <v>129</v>
      </c>
      <c r="AB7" s="108" t="s">
        <v>6</v>
      </c>
      <c r="AC7" s="110" t="s">
        <v>84</v>
      </c>
      <c r="AD7" s="108" t="s">
        <v>125</v>
      </c>
      <c r="AE7" s="108" t="s">
        <v>126</v>
      </c>
      <c r="AF7" s="108" t="s">
        <v>129</v>
      </c>
      <c r="AG7" s="108" t="s">
        <v>6</v>
      </c>
      <c r="AH7" s="112" t="s">
        <v>84</v>
      </c>
      <c r="AI7" s="107" t="s">
        <v>125</v>
      </c>
      <c r="AJ7" s="108" t="s">
        <v>126</v>
      </c>
      <c r="AK7" s="108" t="s">
        <v>128</v>
      </c>
      <c r="AL7" s="199" t="s">
        <v>130</v>
      </c>
      <c r="AM7" s="108" t="s">
        <v>6</v>
      </c>
      <c r="AN7" s="110" t="s">
        <v>84</v>
      </c>
      <c r="AO7" s="108" t="s">
        <v>125</v>
      </c>
      <c r="AP7" s="108" t="s">
        <v>128</v>
      </c>
      <c r="AQ7" s="108" t="s">
        <v>6</v>
      </c>
      <c r="AR7" s="111" t="s">
        <v>84</v>
      </c>
      <c r="AS7" s="401"/>
      <c r="AT7" s="398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</row>
    <row r="8" spans="1:134" s="140" customFormat="1" ht="24.9" customHeight="1" thickBot="1" x14ac:dyDescent="0.4">
      <c r="A8" s="143"/>
      <c r="B8" s="393" t="s">
        <v>29</v>
      </c>
      <c r="C8" s="394"/>
      <c r="D8" s="394"/>
      <c r="E8" s="394"/>
      <c r="F8" s="394"/>
      <c r="G8" s="394"/>
      <c r="H8" s="394"/>
      <c r="I8" s="394"/>
      <c r="J8" s="394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  <c r="AQ8" s="393"/>
      <c r="AR8" s="393"/>
      <c r="AS8" s="393"/>
      <c r="AT8" s="395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</row>
    <row r="9" spans="1:134" s="1" customFormat="1" ht="20.100000000000001" customHeight="1" x14ac:dyDescent="0.3">
      <c r="A9" s="177">
        <v>1</v>
      </c>
      <c r="B9" s="163" t="s">
        <v>7</v>
      </c>
      <c r="C9" s="82">
        <f>SUM(D9:J9)</f>
        <v>30</v>
      </c>
      <c r="D9" s="83">
        <f>K9+R9+Y9+AD9+AI9+AO9</f>
        <v>30</v>
      </c>
      <c r="E9" s="83"/>
      <c r="F9" s="83"/>
      <c r="G9" s="83"/>
      <c r="H9" s="83"/>
      <c r="I9" s="83"/>
      <c r="J9" s="84"/>
      <c r="K9" s="149">
        <v>30</v>
      </c>
      <c r="L9" s="83"/>
      <c r="M9" s="83"/>
      <c r="N9" s="83"/>
      <c r="O9" s="83"/>
      <c r="P9" s="86">
        <v>3</v>
      </c>
      <c r="Q9" s="114" t="s">
        <v>36</v>
      </c>
      <c r="R9" s="83"/>
      <c r="S9" s="83"/>
      <c r="T9" s="83"/>
      <c r="U9" s="83"/>
      <c r="V9" s="83"/>
      <c r="W9" s="202"/>
      <c r="X9" s="101"/>
      <c r="Y9" s="82"/>
      <c r="Z9" s="83"/>
      <c r="AA9" s="83"/>
      <c r="AB9" s="86"/>
      <c r="AC9" s="99"/>
      <c r="AD9" s="83"/>
      <c r="AE9" s="83"/>
      <c r="AF9" s="83"/>
      <c r="AG9" s="86"/>
      <c r="AH9" s="158"/>
      <c r="AI9" s="149"/>
      <c r="AJ9" s="83"/>
      <c r="AK9" s="83"/>
      <c r="AL9" s="83"/>
      <c r="AM9" s="86"/>
      <c r="AN9" s="99"/>
      <c r="AO9" s="83"/>
      <c r="AP9" s="83"/>
      <c r="AQ9" s="86"/>
      <c r="AR9" s="100"/>
      <c r="AS9" s="74">
        <f t="shared" ref="AS9:AS16" si="0">P9+W9+AB9+AG9+AM9+AQ9</f>
        <v>3</v>
      </c>
      <c r="AT9" s="76">
        <v>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</row>
    <row r="10" spans="1:134" s="1" customFormat="1" ht="20.100000000000001" customHeight="1" x14ac:dyDescent="0.3">
      <c r="A10" s="178">
        <v>2</v>
      </c>
      <c r="B10" s="164" t="s">
        <v>8</v>
      </c>
      <c r="C10" s="72">
        <f t="shared" ref="C10:C16" si="1">SUM(D10:J10)</f>
        <v>30</v>
      </c>
      <c r="D10" s="54">
        <f t="shared" ref="D10:D13" si="2">K10+R10+Y10+AD10+AI10+AO10</f>
        <v>30</v>
      </c>
      <c r="E10" s="54"/>
      <c r="F10" s="54"/>
      <c r="G10" s="54"/>
      <c r="H10" s="54"/>
      <c r="I10" s="54"/>
      <c r="J10" s="71"/>
      <c r="K10" s="92">
        <v>30</v>
      </c>
      <c r="L10" s="54"/>
      <c r="M10" s="54"/>
      <c r="N10" s="54"/>
      <c r="O10" s="54"/>
      <c r="P10" s="66">
        <v>3</v>
      </c>
      <c r="Q10" s="93" t="s">
        <v>36</v>
      </c>
      <c r="R10" s="54"/>
      <c r="S10" s="54"/>
      <c r="T10" s="54"/>
      <c r="U10" s="54"/>
      <c r="V10" s="54"/>
      <c r="W10" s="6"/>
      <c r="X10" s="94"/>
      <c r="Y10" s="72"/>
      <c r="Z10" s="54"/>
      <c r="AA10" s="54"/>
      <c r="AB10" s="66"/>
      <c r="AC10" s="48"/>
      <c r="AD10" s="54"/>
      <c r="AE10" s="54"/>
      <c r="AF10" s="54"/>
      <c r="AG10" s="66"/>
      <c r="AH10" s="159"/>
      <c r="AI10" s="92"/>
      <c r="AJ10" s="54"/>
      <c r="AK10" s="54"/>
      <c r="AL10" s="54"/>
      <c r="AM10" s="66"/>
      <c r="AN10" s="48"/>
      <c r="AO10" s="54"/>
      <c r="AP10" s="54"/>
      <c r="AQ10" s="66"/>
      <c r="AR10" s="96"/>
      <c r="AS10" s="69">
        <f t="shared" si="0"/>
        <v>3</v>
      </c>
      <c r="AT10" s="73">
        <v>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</row>
    <row r="11" spans="1:134" s="1" customFormat="1" ht="20.100000000000001" customHeight="1" x14ac:dyDescent="0.3">
      <c r="A11" s="178">
        <v>3</v>
      </c>
      <c r="B11" s="164" t="s">
        <v>49</v>
      </c>
      <c r="C11" s="72">
        <f t="shared" si="1"/>
        <v>30</v>
      </c>
      <c r="D11" s="54">
        <f t="shared" si="2"/>
        <v>30</v>
      </c>
      <c r="E11" s="54"/>
      <c r="F11" s="54"/>
      <c r="G11" s="54"/>
      <c r="H11" s="54"/>
      <c r="I11" s="54"/>
      <c r="J11" s="71"/>
      <c r="K11" s="92"/>
      <c r="L11" s="54"/>
      <c r="M11" s="54"/>
      <c r="N11" s="54"/>
      <c r="O11" s="54"/>
      <c r="P11" s="66"/>
      <c r="Q11" s="93"/>
      <c r="R11" s="54"/>
      <c r="S11" s="54"/>
      <c r="T11" s="54"/>
      <c r="U11" s="54"/>
      <c r="V11" s="54"/>
      <c r="W11" s="6"/>
      <c r="X11" s="94"/>
      <c r="Y11" s="72">
        <v>30</v>
      </c>
      <c r="Z11" s="54"/>
      <c r="AA11" s="54"/>
      <c r="AB11" s="66">
        <v>2</v>
      </c>
      <c r="AC11" s="95" t="s">
        <v>139</v>
      </c>
      <c r="AD11" s="54"/>
      <c r="AE11" s="54"/>
      <c r="AF11" s="54"/>
      <c r="AG11" s="66"/>
      <c r="AH11" s="159"/>
      <c r="AI11" s="92"/>
      <c r="AJ11" s="54"/>
      <c r="AK11" s="54"/>
      <c r="AL11" s="54"/>
      <c r="AM11" s="66"/>
      <c r="AN11" s="48"/>
      <c r="AO11" s="54"/>
      <c r="AP11" s="54"/>
      <c r="AQ11" s="66"/>
      <c r="AR11" s="96"/>
      <c r="AS11" s="69">
        <f t="shared" si="0"/>
        <v>2</v>
      </c>
      <c r="AT11" s="73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</row>
    <row r="12" spans="1:134" s="1" customFormat="1" ht="20.100000000000001" customHeight="1" x14ac:dyDescent="0.3">
      <c r="A12" s="178">
        <v>4</v>
      </c>
      <c r="B12" s="164" t="s">
        <v>9</v>
      </c>
      <c r="C12" s="72">
        <f t="shared" si="1"/>
        <v>30</v>
      </c>
      <c r="D12" s="54">
        <f t="shared" si="2"/>
        <v>30</v>
      </c>
      <c r="E12" s="54"/>
      <c r="F12" s="54"/>
      <c r="G12" s="54"/>
      <c r="H12" s="54"/>
      <c r="I12" s="54"/>
      <c r="J12" s="71"/>
      <c r="K12" s="92"/>
      <c r="L12" s="54"/>
      <c r="M12" s="54"/>
      <c r="N12" s="54"/>
      <c r="O12" s="54"/>
      <c r="P12" s="66"/>
      <c r="Q12" s="93"/>
      <c r="R12" s="54"/>
      <c r="S12" s="54"/>
      <c r="T12" s="54"/>
      <c r="U12" s="54"/>
      <c r="V12" s="54"/>
      <c r="W12" s="6"/>
      <c r="X12" s="94"/>
      <c r="Y12" s="72"/>
      <c r="Z12" s="54"/>
      <c r="AA12" s="54"/>
      <c r="AB12" s="66"/>
      <c r="AC12" s="48"/>
      <c r="AD12" s="54"/>
      <c r="AE12" s="54"/>
      <c r="AF12" s="54"/>
      <c r="AG12" s="66"/>
      <c r="AH12" s="159"/>
      <c r="AI12" s="92"/>
      <c r="AJ12" s="54"/>
      <c r="AK12" s="54"/>
      <c r="AL12" s="54"/>
      <c r="AM12" s="66"/>
      <c r="AN12" s="48"/>
      <c r="AO12" s="54">
        <v>30</v>
      </c>
      <c r="AP12" s="54"/>
      <c r="AQ12" s="66">
        <v>3</v>
      </c>
      <c r="AR12" s="96" t="s">
        <v>36</v>
      </c>
      <c r="AS12" s="69">
        <f t="shared" si="0"/>
        <v>3</v>
      </c>
      <c r="AT12" s="73">
        <v>2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</row>
    <row r="13" spans="1:134" s="1" customFormat="1" ht="20.100000000000001" customHeight="1" x14ac:dyDescent="0.3">
      <c r="A13" s="178">
        <v>5</v>
      </c>
      <c r="B13" s="164" t="s">
        <v>10</v>
      </c>
      <c r="C13" s="72">
        <f t="shared" si="1"/>
        <v>10</v>
      </c>
      <c r="D13" s="54">
        <f t="shared" si="2"/>
        <v>10</v>
      </c>
      <c r="E13" s="54"/>
      <c r="F13" s="54"/>
      <c r="G13" s="54"/>
      <c r="H13" s="54"/>
      <c r="I13" s="54"/>
      <c r="J13" s="71"/>
      <c r="K13" s="92"/>
      <c r="L13" s="54"/>
      <c r="M13" s="54"/>
      <c r="N13" s="54"/>
      <c r="O13" s="54"/>
      <c r="P13" s="66"/>
      <c r="Q13" s="93"/>
      <c r="R13" s="54"/>
      <c r="S13" s="54"/>
      <c r="T13" s="54"/>
      <c r="U13" s="54"/>
      <c r="V13" s="54"/>
      <c r="W13" s="6"/>
      <c r="X13" s="94"/>
      <c r="Y13" s="72"/>
      <c r="Z13" s="54"/>
      <c r="AA13" s="54"/>
      <c r="AB13" s="66"/>
      <c r="AC13" s="48"/>
      <c r="AD13" s="54"/>
      <c r="AE13" s="54"/>
      <c r="AF13" s="54"/>
      <c r="AG13" s="66"/>
      <c r="AH13" s="159"/>
      <c r="AI13" s="92">
        <v>10</v>
      </c>
      <c r="AJ13" s="54"/>
      <c r="AK13" s="54"/>
      <c r="AL13" s="54"/>
      <c r="AM13" s="66">
        <v>1</v>
      </c>
      <c r="AN13" s="95" t="s">
        <v>139</v>
      </c>
      <c r="AO13" s="54"/>
      <c r="AP13" s="54"/>
      <c r="AQ13" s="66"/>
      <c r="AR13" s="96"/>
      <c r="AS13" s="69">
        <f t="shared" si="0"/>
        <v>1</v>
      </c>
      <c r="AT13" s="73">
        <v>1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</row>
    <row r="14" spans="1:134" s="1" customFormat="1" ht="35.1" customHeight="1" x14ac:dyDescent="0.3">
      <c r="A14" s="178">
        <v>6</v>
      </c>
      <c r="B14" s="165" t="s">
        <v>50</v>
      </c>
      <c r="C14" s="72">
        <f t="shared" si="1"/>
        <v>120</v>
      </c>
      <c r="D14" s="54"/>
      <c r="E14" s="54"/>
      <c r="F14" s="54"/>
      <c r="G14" s="54"/>
      <c r="H14" s="54">
        <f t="shared" ref="H14" si="3">N14+U14+AA14+AF14</f>
        <v>120</v>
      </c>
      <c r="I14" s="54"/>
      <c r="J14" s="71"/>
      <c r="K14" s="92"/>
      <c r="L14" s="54"/>
      <c r="M14" s="54"/>
      <c r="N14" s="54">
        <v>30</v>
      </c>
      <c r="O14" s="54"/>
      <c r="P14" s="66">
        <v>2</v>
      </c>
      <c r="Q14" s="48" t="s">
        <v>138</v>
      </c>
      <c r="R14" s="54"/>
      <c r="S14" s="54"/>
      <c r="T14" s="54"/>
      <c r="U14" s="54">
        <v>30</v>
      </c>
      <c r="V14" s="54"/>
      <c r="W14" s="6">
        <v>2</v>
      </c>
      <c r="X14" s="96" t="s">
        <v>138</v>
      </c>
      <c r="Y14" s="72"/>
      <c r="Z14" s="54"/>
      <c r="AA14" s="54">
        <v>30</v>
      </c>
      <c r="AB14" s="66">
        <v>2</v>
      </c>
      <c r="AC14" s="48" t="s">
        <v>138</v>
      </c>
      <c r="AD14" s="54"/>
      <c r="AE14" s="54"/>
      <c r="AF14" s="54">
        <v>30</v>
      </c>
      <c r="AG14" s="66">
        <v>2</v>
      </c>
      <c r="AH14" s="159" t="s">
        <v>138</v>
      </c>
      <c r="AI14" s="92"/>
      <c r="AJ14" s="54"/>
      <c r="AK14" s="54"/>
      <c r="AL14" s="54"/>
      <c r="AM14" s="66"/>
      <c r="AN14" s="48"/>
      <c r="AO14" s="54"/>
      <c r="AP14" s="54"/>
      <c r="AQ14" s="66"/>
      <c r="AR14" s="96"/>
      <c r="AS14" s="145">
        <f t="shared" si="0"/>
        <v>8</v>
      </c>
      <c r="AT14" s="73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</row>
    <row r="15" spans="1:134" s="1" customFormat="1" ht="20.100000000000001" customHeight="1" x14ac:dyDescent="0.3">
      <c r="A15" s="178">
        <v>7</v>
      </c>
      <c r="B15" s="164" t="s">
        <v>11</v>
      </c>
      <c r="C15" s="72">
        <f t="shared" si="1"/>
        <v>60</v>
      </c>
      <c r="D15" s="54"/>
      <c r="E15" s="54"/>
      <c r="F15" s="54"/>
      <c r="G15" s="54"/>
      <c r="H15" s="54"/>
      <c r="I15" s="54">
        <f t="shared" ref="I15" si="4">O15+V15</f>
        <v>60</v>
      </c>
      <c r="J15" s="71"/>
      <c r="K15" s="92"/>
      <c r="L15" s="54"/>
      <c r="M15" s="54"/>
      <c r="N15" s="54"/>
      <c r="O15" s="54">
        <v>30</v>
      </c>
      <c r="P15" s="66"/>
      <c r="Q15" s="48" t="s">
        <v>138</v>
      </c>
      <c r="R15" s="54"/>
      <c r="S15" s="54"/>
      <c r="T15" s="54"/>
      <c r="U15" s="54"/>
      <c r="V15" s="54">
        <v>30</v>
      </c>
      <c r="W15" s="6"/>
      <c r="X15" s="96" t="s">
        <v>138</v>
      </c>
      <c r="Y15" s="72"/>
      <c r="Z15" s="54"/>
      <c r="AA15" s="54"/>
      <c r="AB15" s="66"/>
      <c r="AC15" s="48"/>
      <c r="AD15" s="54"/>
      <c r="AE15" s="54"/>
      <c r="AF15" s="54"/>
      <c r="AG15" s="66"/>
      <c r="AH15" s="159"/>
      <c r="AI15" s="92"/>
      <c r="AJ15" s="54"/>
      <c r="AK15" s="54"/>
      <c r="AL15" s="54"/>
      <c r="AM15" s="66"/>
      <c r="AN15" s="48"/>
      <c r="AO15" s="54"/>
      <c r="AP15" s="54"/>
      <c r="AQ15" s="66"/>
      <c r="AR15" s="96"/>
      <c r="AS15" s="69">
        <f t="shared" si="0"/>
        <v>0</v>
      </c>
      <c r="AT15" s="73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</row>
    <row r="16" spans="1:134" s="32" customFormat="1" ht="20.100000000000001" customHeight="1" thickBot="1" x14ac:dyDescent="0.35">
      <c r="A16" s="179">
        <v>8</v>
      </c>
      <c r="B16" s="166" t="s">
        <v>78</v>
      </c>
      <c r="C16" s="115">
        <f t="shared" si="1"/>
        <v>15</v>
      </c>
      <c r="D16" s="116"/>
      <c r="E16" s="116"/>
      <c r="F16" s="116">
        <f t="shared" ref="F16" si="5">M16+T16</f>
        <v>15</v>
      </c>
      <c r="G16" s="116"/>
      <c r="H16" s="116"/>
      <c r="I16" s="116"/>
      <c r="J16" s="117"/>
      <c r="K16" s="150"/>
      <c r="L16" s="116"/>
      <c r="M16" s="116"/>
      <c r="N16" s="116"/>
      <c r="O16" s="116"/>
      <c r="P16" s="119"/>
      <c r="Q16" s="120"/>
      <c r="R16" s="116"/>
      <c r="S16" s="116"/>
      <c r="T16" s="116">
        <v>15</v>
      </c>
      <c r="U16" s="116"/>
      <c r="V16" s="116"/>
      <c r="W16" s="203">
        <v>2</v>
      </c>
      <c r="X16" s="122" t="s">
        <v>138</v>
      </c>
      <c r="Y16" s="115"/>
      <c r="Z16" s="116"/>
      <c r="AA16" s="116"/>
      <c r="AB16" s="119"/>
      <c r="AC16" s="121"/>
      <c r="AD16" s="116"/>
      <c r="AE16" s="116"/>
      <c r="AF16" s="116"/>
      <c r="AG16" s="119"/>
      <c r="AH16" s="160"/>
      <c r="AI16" s="150"/>
      <c r="AJ16" s="116"/>
      <c r="AK16" s="116"/>
      <c r="AL16" s="116"/>
      <c r="AM16" s="119"/>
      <c r="AN16" s="121"/>
      <c r="AO16" s="116"/>
      <c r="AP16" s="116"/>
      <c r="AQ16" s="119"/>
      <c r="AR16" s="122"/>
      <c r="AS16" s="146">
        <f t="shared" si="0"/>
        <v>2</v>
      </c>
      <c r="AT16" s="147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</row>
    <row r="17" spans="1:104" s="3" customFormat="1" ht="24.9" customHeight="1" thickBot="1" x14ac:dyDescent="0.35">
      <c r="A17" s="367" t="s">
        <v>142</v>
      </c>
      <c r="B17" s="369"/>
      <c r="C17" s="155">
        <f>SUM(C9:C16)</f>
        <v>325</v>
      </c>
      <c r="D17" s="136">
        <f t="shared" ref="D17:AT17" si="6">SUM(D9:D16)</f>
        <v>130</v>
      </c>
      <c r="E17" s="136">
        <f t="shared" si="6"/>
        <v>0</v>
      </c>
      <c r="F17" s="136">
        <f t="shared" si="6"/>
        <v>15</v>
      </c>
      <c r="G17" s="136">
        <f t="shared" si="6"/>
        <v>0</v>
      </c>
      <c r="H17" s="136">
        <f t="shared" si="6"/>
        <v>120</v>
      </c>
      <c r="I17" s="136">
        <f t="shared" si="6"/>
        <v>60</v>
      </c>
      <c r="J17" s="138">
        <f t="shared" si="6"/>
        <v>0</v>
      </c>
      <c r="K17" s="162">
        <f t="shared" si="6"/>
        <v>60</v>
      </c>
      <c r="L17" s="162">
        <f t="shared" si="6"/>
        <v>0</v>
      </c>
      <c r="M17" s="162">
        <f t="shared" si="6"/>
        <v>0</v>
      </c>
      <c r="N17" s="162">
        <f t="shared" si="6"/>
        <v>30</v>
      </c>
      <c r="O17" s="162">
        <f t="shared" si="6"/>
        <v>30</v>
      </c>
      <c r="P17" s="162">
        <f t="shared" si="6"/>
        <v>8</v>
      </c>
      <c r="Q17" s="181"/>
      <c r="R17" s="162">
        <f t="shared" si="6"/>
        <v>0</v>
      </c>
      <c r="S17" s="162">
        <f t="shared" si="6"/>
        <v>0</v>
      </c>
      <c r="T17" s="162">
        <f t="shared" si="6"/>
        <v>15</v>
      </c>
      <c r="U17" s="162">
        <f t="shared" si="6"/>
        <v>30</v>
      </c>
      <c r="V17" s="162">
        <f t="shared" si="6"/>
        <v>30</v>
      </c>
      <c r="W17" s="162">
        <f t="shared" si="6"/>
        <v>4</v>
      </c>
      <c r="X17" s="182"/>
      <c r="Y17" s="155">
        <f t="shared" si="6"/>
        <v>30</v>
      </c>
      <c r="Z17" s="136">
        <f t="shared" si="6"/>
        <v>0</v>
      </c>
      <c r="AA17" s="136">
        <f t="shared" si="6"/>
        <v>30</v>
      </c>
      <c r="AB17" s="136">
        <f t="shared" si="6"/>
        <v>4</v>
      </c>
      <c r="AC17" s="183"/>
      <c r="AD17" s="136">
        <f t="shared" si="6"/>
        <v>0</v>
      </c>
      <c r="AE17" s="136">
        <f t="shared" si="6"/>
        <v>0</v>
      </c>
      <c r="AF17" s="136">
        <f t="shared" si="6"/>
        <v>30</v>
      </c>
      <c r="AG17" s="136">
        <f t="shared" si="6"/>
        <v>2</v>
      </c>
      <c r="AH17" s="184"/>
      <c r="AI17" s="162">
        <f t="shared" si="6"/>
        <v>10</v>
      </c>
      <c r="AJ17" s="162">
        <f t="shared" si="6"/>
        <v>0</v>
      </c>
      <c r="AK17" s="162">
        <f t="shared" si="6"/>
        <v>0</v>
      </c>
      <c r="AL17" s="162">
        <f t="shared" si="6"/>
        <v>0</v>
      </c>
      <c r="AM17" s="162">
        <f t="shared" si="6"/>
        <v>1</v>
      </c>
      <c r="AN17" s="181"/>
      <c r="AO17" s="162">
        <f t="shared" si="6"/>
        <v>30</v>
      </c>
      <c r="AP17" s="162">
        <f t="shared" si="6"/>
        <v>0</v>
      </c>
      <c r="AQ17" s="162">
        <f t="shared" si="6"/>
        <v>3</v>
      </c>
      <c r="AR17" s="182"/>
      <c r="AS17" s="155">
        <f>SUM(AS9:AS16)</f>
        <v>22</v>
      </c>
      <c r="AT17" s="138">
        <f t="shared" si="6"/>
        <v>7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8"/>
    </row>
    <row r="18" spans="1:104" s="141" customFormat="1" ht="24.9" customHeight="1" thickBot="1" x14ac:dyDescent="0.4">
      <c r="A18" s="143"/>
      <c r="B18" s="363" t="s">
        <v>30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363"/>
      <c r="AS18" s="363"/>
      <c r="AT18" s="364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</row>
    <row r="19" spans="1:104" s="1" customFormat="1" ht="20.100000000000001" customHeight="1" x14ac:dyDescent="0.3">
      <c r="A19" s="177">
        <v>9</v>
      </c>
      <c r="B19" s="180" t="s">
        <v>12</v>
      </c>
      <c r="C19" s="149">
        <f t="shared" ref="C19:C22" si="7">SUM(D19:J19)</f>
        <v>30</v>
      </c>
      <c r="D19" s="83"/>
      <c r="E19" s="83">
        <f>L19+S19+Z19+AE19+AJ19</f>
        <v>30</v>
      </c>
      <c r="F19" s="83"/>
      <c r="G19" s="83"/>
      <c r="H19" s="83"/>
      <c r="I19" s="83"/>
      <c r="J19" s="84"/>
      <c r="K19" s="149"/>
      <c r="L19" s="83">
        <v>30</v>
      </c>
      <c r="M19" s="83"/>
      <c r="N19" s="83"/>
      <c r="O19" s="83"/>
      <c r="P19" s="86">
        <v>2</v>
      </c>
      <c r="Q19" s="99" t="s">
        <v>138</v>
      </c>
      <c r="R19" s="83"/>
      <c r="S19" s="83"/>
      <c r="T19" s="83"/>
      <c r="U19" s="83"/>
      <c r="V19" s="83"/>
      <c r="W19" s="202"/>
      <c r="X19" s="101"/>
      <c r="Y19" s="82"/>
      <c r="Z19" s="83"/>
      <c r="AA19" s="83"/>
      <c r="AB19" s="202"/>
      <c r="AC19" s="99"/>
      <c r="AD19" s="83"/>
      <c r="AE19" s="83"/>
      <c r="AF19" s="83"/>
      <c r="AG19" s="202"/>
      <c r="AH19" s="100"/>
      <c r="AI19" s="82"/>
      <c r="AJ19" s="83"/>
      <c r="AK19" s="83"/>
      <c r="AL19" s="83"/>
      <c r="AM19" s="202"/>
      <c r="AN19" s="99"/>
      <c r="AO19" s="83"/>
      <c r="AP19" s="84"/>
      <c r="AQ19" s="202"/>
      <c r="AR19" s="125"/>
      <c r="AS19" s="74">
        <f>P19+W19+AB19+AG19+AM19+AQ19</f>
        <v>2</v>
      </c>
      <c r="AT19" s="76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</row>
    <row r="20" spans="1:104" s="1" customFormat="1" ht="20.100000000000001" customHeight="1" x14ac:dyDescent="0.3">
      <c r="A20" s="178">
        <v>10</v>
      </c>
      <c r="B20" s="61" t="s">
        <v>13</v>
      </c>
      <c r="C20" s="92">
        <f t="shared" si="7"/>
        <v>30</v>
      </c>
      <c r="D20" s="54"/>
      <c r="E20" s="54">
        <f>L20+S20+Z20+AE20+AJ20</f>
        <v>30</v>
      </c>
      <c r="F20" s="54"/>
      <c r="G20" s="54"/>
      <c r="H20" s="54"/>
      <c r="I20" s="54"/>
      <c r="J20" s="71"/>
      <c r="K20" s="92"/>
      <c r="L20" s="54">
        <v>30</v>
      </c>
      <c r="M20" s="54"/>
      <c r="N20" s="54"/>
      <c r="O20" s="54"/>
      <c r="P20" s="66">
        <v>2</v>
      </c>
      <c r="Q20" s="48" t="s">
        <v>138</v>
      </c>
      <c r="R20" s="54"/>
      <c r="S20" s="54"/>
      <c r="T20" s="54"/>
      <c r="U20" s="54"/>
      <c r="V20" s="54"/>
      <c r="W20" s="6"/>
      <c r="X20" s="94"/>
      <c r="Y20" s="72"/>
      <c r="Z20" s="54"/>
      <c r="AA20" s="54"/>
      <c r="AB20" s="6"/>
      <c r="AC20" s="48"/>
      <c r="AD20" s="54"/>
      <c r="AE20" s="54"/>
      <c r="AF20" s="54"/>
      <c r="AG20" s="6"/>
      <c r="AH20" s="96"/>
      <c r="AI20" s="72"/>
      <c r="AJ20" s="54"/>
      <c r="AK20" s="54"/>
      <c r="AL20" s="54"/>
      <c r="AM20" s="6"/>
      <c r="AN20" s="48"/>
      <c r="AO20" s="54"/>
      <c r="AP20" s="71"/>
      <c r="AQ20" s="6"/>
      <c r="AR20" s="98"/>
      <c r="AS20" s="69">
        <f>P20+W20+AB20+AG20+AM20+AQ20</f>
        <v>2</v>
      </c>
      <c r="AT20" s="73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</row>
    <row r="21" spans="1:104" s="1" customFormat="1" ht="20.100000000000001" customHeight="1" x14ac:dyDescent="0.3">
      <c r="A21" s="178">
        <v>11</v>
      </c>
      <c r="B21" s="61" t="s">
        <v>14</v>
      </c>
      <c r="C21" s="92">
        <f t="shared" si="7"/>
        <v>30</v>
      </c>
      <c r="D21" s="54"/>
      <c r="E21" s="54">
        <f>L21+S21+Z21+AE21+AJ21</f>
        <v>30</v>
      </c>
      <c r="F21" s="54"/>
      <c r="G21" s="54"/>
      <c r="H21" s="54"/>
      <c r="I21" s="54"/>
      <c r="J21" s="71"/>
      <c r="K21" s="92"/>
      <c r="L21" s="54">
        <v>30</v>
      </c>
      <c r="M21" s="54"/>
      <c r="N21" s="54"/>
      <c r="O21" s="54"/>
      <c r="P21" s="66">
        <v>2</v>
      </c>
      <c r="Q21" s="48" t="s">
        <v>138</v>
      </c>
      <c r="R21" s="54"/>
      <c r="S21" s="54"/>
      <c r="T21" s="54"/>
      <c r="U21" s="54"/>
      <c r="V21" s="54"/>
      <c r="W21" s="6"/>
      <c r="X21" s="94"/>
      <c r="Y21" s="72"/>
      <c r="Z21" s="54"/>
      <c r="AA21" s="54"/>
      <c r="AB21" s="6"/>
      <c r="AC21" s="48"/>
      <c r="AD21" s="54"/>
      <c r="AE21" s="54"/>
      <c r="AF21" s="54"/>
      <c r="AG21" s="6"/>
      <c r="AH21" s="96"/>
      <c r="AI21" s="72"/>
      <c r="AJ21" s="54"/>
      <c r="AK21" s="54"/>
      <c r="AL21" s="54"/>
      <c r="AM21" s="6"/>
      <c r="AN21" s="48"/>
      <c r="AO21" s="54"/>
      <c r="AP21" s="71"/>
      <c r="AQ21" s="6"/>
      <c r="AR21" s="98"/>
      <c r="AS21" s="69">
        <f>P21+W21+AB21+AG21+AM21+AQ21</f>
        <v>2</v>
      </c>
      <c r="AT21" s="73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</row>
    <row r="22" spans="1:104" s="5" customFormat="1" ht="20.100000000000001" customHeight="1" thickBot="1" x14ac:dyDescent="0.35">
      <c r="A22" s="179">
        <v>12</v>
      </c>
      <c r="B22" s="129" t="s">
        <v>15</v>
      </c>
      <c r="C22" s="150">
        <f t="shared" si="7"/>
        <v>45</v>
      </c>
      <c r="D22" s="116"/>
      <c r="E22" s="116"/>
      <c r="F22" s="116">
        <f t="shared" ref="F22" si="8">M22+T22</f>
        <v>45</v>
      </c>
      <c r="G22" s="116"/>
      <c r="H22" s="116"/>
      <c r="I22" s="116"/>
      <c r="J22" s="117"/>
      <c r="K22" s="150"/>
      <c r="L22" s="116"/>
      <c r="M22" s="116">
        <v>30</v>
      </c>
      <c r="N22" s="116"/>
      <c r="O22" s="116"/>
      <c r="P22" s="119">
        <v>2</v>
      </c>
      <c r="Q22" s="121" t="s">
        <v>138</v>
      </c>
      <c r="R22" s="116"/>
      <c r="S22" s="116"/>
      <c r="T22" s="116">
        <v>15</v>
      </c>
      <c r="U22" s="116"/>
      <c r="V22" s="116"/>
      <c r="W22" s="203">
        <v>2</v>
      </c>
      <c r="X22" s="122" t="s">
        <v>138</v>
      </c>
      <c r="Y22" s="115"/>
      <c r="Z22" s="116"/>
      <c r="AA22" s="116"/>
      <c r="AB22" s="203"/>
      <c r="AC22" s="121"/>
      <c r="AD22" s="116"/>
      <c r="AE22" s="116"/>
      <c r="AF22" s="116"/>
      <c r="AG22" s="203"/>
      <c r="AH22" s="122"/>
      <c r="AI22" s="115"/>
      <c r="AJ22" s="116"/>
      <c r="AK22" s="116"/>
      <c r="AL22" s="116"/>
      <c r="AM22" s="203"/>
      <c r="AN22" s="121"/>
      <c r="AO22" s="116"/>
      <c r="AP22" s="117"/>
      <c r="AQ22" s="203"/>
      <c r="AR22" s="126"/>
      <c r="AS22" s="146">
        <f>P22+W22+AB22+AG22+AM22+AQ22</f>
        <v>4</v>
      </c>
      <c r="AT22" s="147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</row>
    <row r="23" spans="1:104" s="3" customFormat="1" ht="24.9" customHeight="1" thickBot="1" x14ac:dyDescent="0.35">
      <c r="A23" s="367" t="s">
        <v>142</v>
      </c>
      <c r="B23" s="368"/>
      <c r="C23" s="155">
        <f>SUM(C19:C22)</f>
        <v>135</v>
      </c>
      <c r="D23" s="136">
        <f t="shared" ref="D23:AT23" si="9">SUM(D19:D22)</f>
        <v>0</v>
      </c>
      <c r="E23" s="136">
        <f t="shared" si="9"/>
        <v>90</v>
      </c>
      <c r="F23" s="136">
        <f t="shared" si="9"/>
        <v>45</v>
      </c>
      <c r="G23" s="136">
        <f t="shared" si="9"/>
        <v>0</v>
      </c>
      <c r="H23" s="136">
        <f t="shared" si="9"/>
        <v>0</v>
      </c>
      <c r="I23" s="136">
        <f t="shared" si="9"/>
        <v>0</v>
      </c>
      <c r="J23" s="138">
        <f t="shared" si="9"/>
        <v>0</v>
      </c>
      <c r="K23" s="127">
        <f t="shared" si="9"/>
        <v>0</v>
      </c>
      <c r="L23" s="127">
        <f t="shared" si="9"/>
        <v>90</v>
      </c>
      <c r="M23" s="127">
        <f t="shared" si="9"/>
        <v>30</v>
      </c>
      <c r="N23" s="127">
        <f t="shared" si="9"/>
        <v>0</v>
      </c>
      <c r="O23" s="127">
        <f t="shared" si="9"/>
        <v>0</v>
      </c>
      <c r="P23" s="127">
        <f t="shared" si="9"/>
        <v>8</v>
      </c>
      <c r="Q23" s="186"/>
      <c r="R23" s="127">
        <f t="shared" si="9"/>
        <v>0</v>
      </c>
      <c r="S23" s="127">
        <f t="shared" si="9"/>
        <v>0</v>
      </c>
      <c r="T23" s="127">
        <f t="shared" si="9"/>
        <v>15</v>
      </c>
      <c r="U23" s="127">
        <f t="shared" si="9"/>
        <v>0</v>
      </c>
      <c r="V23" s="127">
        <f t="shared" si="9"/>
        <v>0</v>
      </c>
      <c r="W23" s="127">
        <f t="shared" si="9"/>
        <v>2</v>
      </c>
      <c r="X23" s="185"/>
      <c r="Y23" s="155">
        <f t="shared" si="9"/>
        <v>0</v>
      </c>
      <c r="Z23" s="136">
        <f t="shared" si="9"/>
        <v>0</v>
      </c>
      <c r="AA23" s="136">
        <f t="shared" si="9"/>
        <v>0</v>
      </c>
      <c r="AB23" s="136">
        <f t="shared" si="9"/>
        <v>0</v>
      </c>
      <c r="AC23" s="183"/>
      <c r="AD23" s="136">
        <f t="shared" si="9"/>
        <v>0</v>
      </c>
      <c r="AE23" s="136">
        <f t="shared" si="9"/>
        <v>0</v>
      </c>
      <c r="AF23" s="136">
        <f t="shared" si="9"/>
        <v>0</v>
      </c>
      <c r="AG23" s="136">
        <f t="shared" si="9"/>
        <v>0</v>
      </c>
      <c r="AH23" s="184"/>
      <c r="AI23" s="127">
        <f t="shared" si="9"/>
        <v>0</v>
      </c>
      <c r="AJ23" s="127">
        <f t="shared" si="9"/>
        <v>0</v>
      </c>
      <c r="AK23" s="127">
        <f t="shared" si="9"/>
        <v>0</v>
      </c>
      <c r="AL23" s="127">
        <f t="shared" si="9"/>
        <v>0</v>
      </c>
      <c r="AM23" s="127">
        <f t="shared" si="9"/>
        <v>0</v>
      </c>
      <c r="AN23" s="186"/>
      <c r="AO23" s="127">
        <f t="shared" si="9"/>
        <v>0</v>
      </c>
      <c r="AP23" s="127">
        <f t="shared" si="9"/>
        <v>0</v>
      </c>
      <c r="AQ23" s="127">
        <f t="shared" si="9"/>
        <v>0</v>
      </c>
      <c r="AR23" s="185"/>
      <c r="AS23" s="155">
        <f t="shared" si="9"/>
        <v>10</v>
      </c>
      <c r="AT23" s="138">
        <f t="shared" si="9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s="140" customFormat="1" ht="24.9" customHeight="1" thickBot="1" x14ac:dyDescent="0.4">
      <c r="A24" s="144"/>
      <c r="B24" s="363" t="s">
        <v>31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3"/>
      <c r="AQ24" s="363"/>
      <c r="AR24" s="363"/>
      <c r="AS24" s="363"/>
      <c r="AT24" s="364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</row>
    <row r="25" spans="1:104" s="1" customFormat="1" ht="20.100000000000001" customHeight="1" x14ac:dyDescent="0.3">
      <c r="A25" s="177">
        <v>13</v>
      </c>
      <c r="B25" s="113" t="s">
        <v>16</v>
      </c>
      <c r="C25" s="149">
        <f t="shared" ref="C25:C38" si="10">SUM(D25:J25)</f>
        <v>60</v>
      </c>
      <c r="D25" s="83">
        <f t="shared" ref="D25:D37" si="11">K25+R25+Y25+AD25+AI25+AO25</f>
        <v>30</v>
      </c>
      <c r="E25" s="83">
        <f>L25+S25+Z25+AE25+AJ25</f>
        <v>30</v>
      </c>
      <c r="F25" s="83"/>
      <c r="G25" s="83"/>
      <c r="H25" s="83"/>
      <c r="I25" s="83"/>
      <c r="J25" s="85"/>
      <c r="K25" s="149">
        <v>30</v>
      </c>
      <c r="L25" s="83">
        <v>30</v>
      </c>
      <c r="M25" s="83"/>
      <c r="N25" s="83"/>
      <c r="O25" s="83"/>
      <c r="P25" s="202">
        <v>4</v>
      </c>
      <c r="Q25" s="114" t="s">
        <v>36</v>
      </c>
      <c r="R25" s="83"/>
      <c r="S25" s="83"/>
      <c r="T25" s="83"/>
      <c r="U25" s="83"/>
      <c r="V25" s="83"/>
      <c r="W25" s="202"/>
      <c r="X25" s="101"/>
      <c r="Y25" s="82"/>
      <c r="Z25" s="83"/>
      <c r="AA25" s="83"/>
      <c r="AB25" s="202"/>
      <c r="AC25" s="99"/>
      <c r="AD25" s="83"/>
      <c r="AE25" s="83"/>
      <c r="AF25" s="83"/>
      <c r="AG25" s="202"/>
      <c r="AH25" s="158"/>
      <c r="AI25" s="149"/>
      <c r="AJ25" s="83"/>
      <c r="AK25" s="83"/>
      <c r="AL25" s="83"/>
      <c r="AM25" s="86"/>
      <c r="AN25" s="99"/>
      <c r="AO25" s="83"/>
      <c r="AP25" s="83"/>
      <c r="AQ25" s="86"/>
      <c r="AR25" s="100"/>
      <c r="AS25" s="74">
        <f t="shared" ref="AS25:AS38" si="12">P25+W25+AB25+AG25+AM25+AQ25</f>
        <v>4</v>
      </c>
      <c r="AT25" s="76">
        <v>3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</row>
    <row r="26" spans="1:104" s="1" customFormat="1" ht="20.100000000000001" customHeight="1" x14ac:dyDescent="0.3">
      <c r="A26" s="178">
        <v>14</v>
      </c>
      <c r="B26" s="61" t="s">
        <v>17</v>
      </c>
      <c r="C26" s="92">
        <f t="shared" si="10"/>
        <v>60</v>
      </c>
      <c r="D26" s="54">
        <f t="shared" si="11"/>
        <v>30</v>
      </c>
      <c r="E26" s="54">
        <f>L26+S26+Z26+AE26+AJ26</f>
        <v>30</v>
      </c>
      <c r="F26" s="54"/>
      <c r="G26" s="54"/>
      <c r="H26" s="54"/>
      <c r="I26" s="54"/>
      <c r="J26" s="81"/>
      <c r="K26" s="92">
        <v>30</v>
      </c>
      <c r="L26" s="54">
        <v>30</v>
      </c>
      <c r="M26" s="54"/>
      <c r="N26" s="54"/>
      <c r="O26" s="54"/>
      <c r="P26" s="6">
        <v>4</v>
      </c>
      <c r="Q26" s="93" t="s">
        <v>36</v>
      </c>
      <c r="R26" s="54"/>
      <c r="S26" s="54"/>
      <c r="T26" s="54"/>
      <c r="U26" s="54"/>
      <c r="V26" s="54"/>
      <c r="W26" s="6"/>
      <c r="X26" s="94"/>
      <c r="Y26" s="72"/>
      <c r="Z26" s="54"/>
      <c r="AA26" s="54"/>
      <c r="AB26" s="6"/>
      <c r="AC26" s="48"/>
      <c r="AD26" s="54"/>
      <c r="AE26" s="54"/>
      <c r="AF26" s="54"/>
      <c r="AG26" s="6"/>
      <c r="AH26" s="159"/>
      <c r="AI26" s="92"/>
      <c r="AJ26" s="54"/>
      <c r="AK26" s="54"/>
      <c r="AL26" s="54"/>
      <c r="AM26" s="66"/>
      <c r="AN26" s="48"/>
      <c r="AO26" s="54"/>
      <c r="AP26" s="54"/>
      <c r="AQ26" s="66"/>
      <c r="AR26" s="96"/>
      <c r="AS26" s="69">
        <f t="shared" si="12"/>
        <v>4</v>
      </c>
      <c r="AT26" s="73">
        <v>3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</row>
    <row r="27" spans="1:104" s="1" customFormat="1" ht="35.1" customHeight="1" x14ac:dyDescent="0.3">
      <c r="A27" s="178">
        <v>15</v>
      </c>
      <c r="B27" s="61" t="s">
        <v>18</v>
      </c>
      <c r="C27" s="92">
        <f t="shared" si="10"/>
        <v>60</v>
      </c>
      <c r="D27" s="54">
        <f t="shared" si="11"/>
        <v>30</v>
      </c>
      <c r="E27" s="54">
        <f t="shared" ref="E27:E35" si="13">L27+S27+Z27+AE27+AJ27</f>
        <v>30</v>
      </c>
      <c r="F27" s="54"/>
      <c r="G27" s="54"/>
      <c r="H27" s="54"/>
      <c r="I27" s="54"/>
      <c r="J27" s="81"/>
      <c r="K27" s="92"/>
      <c r="L27" s="54"/>
      <c r="M27" s="54"/>
      <c r="N27" s="54"/>
      <c r="O27" s="54"/>
      <c r="P27" s="6"/>
      <c r="Q27" s="93"/>
      <c r="R27" s="54"/>
      <c r="S27" s="54"/>
      <c r="T27" s="54"/>
      <c r="U27" s="54"/>
      <c r="V27" s="54"/>
      <c r="W27" s="6"/>
      <c r="X27" s="94"/>
      <c r="Y27" s="72"/>
      <c r="Z27" s="54"/>
      <c r="AA27" s="54"/>
      <c r="AB27" s="6"/>
      <c r="AC27" s="48"/>
      <c r="AD27" s="54">
        <v>30</v>
      </c>
      <c r="AE27" s="54">
        <v>30</v>
      </c>
      <c r="AF27" s="54"/>
      <c r="AG27" s="6">
        <v>4</v>
      </c>
      <c r="AH27" s="159" t="s">
        <v>36</v>
      </c>
      <c r="AI27" s="92"/>
      <c r="AJ27" s="54"/>
      <c r="AK27" s="54"/>
      <c r="AL27" s="54"/>
      <c r="AM27" s="66"/>
      <c r="AN27" s="48"/>
      <c r="AO27" s="54"/>
      <c r="AP27" s="54"/>
      <c r="AQ27" s="66"/>
      <c r="AR27" s="96"/>
      <c r="AS27" s="69">
        <f t="shared" si="12"/>
        <v>4</v>
      </c>
      <c r="AT27" s="73">
        <v>3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</row>
    <row r="28" spans="1:104" s="1" customFormat="1" ht="20.100000000000001" customHeight="1" x14ac:dyDescent="0.3">
      <c r="A28" s="178">
        <v>16</v>
      </c>
      <c r="B28" s="61" t="s">
        <v>19</v>
      </c>
      <c r="C28" s="92">
        <f t="shared" si="10"/>
        <v>30</v>
      </c>
      <c r="D28" s="54">
        <f t="shared" si="11"/>
        <v>15</v>
      </c>
      <c r="E28" s="54">
        <f t="shared" si="13"/>
        <v>15</v>
      </c>
      <c r="F28" s="54"/>
      <c r="G28" s="54"/>
      <c r="H28" s="54"/>
      <c r="I28" s="54"/>
      <c r="J28" s="81"/>
      <c r="K28" s="92"/>
      <c r="L28" s="54"/>
      <c r="M28" s="54"/>
      <c r="N28" s="54"/>
      <c r="O28" s="54"/>
      <c r="P28" s="6"/>
      <c r="Q28" s="93"/>
      <c r="R28" s="54"/>
      <c r="S28" s="54"/>
      <c r="T28" s="54"/>
      <c r="U28" s="54"/>
      <c r="V28" s="54"/>
      <c r="W28" s="6"/>
      <c r="X28" s="94"/>
      <c r="Y28" s="72"/>
      <c r="Z28" s="54"/>
      <c r="AA28" s="54"/>
      <c r="AB28" s="6"/>
      <c r="AC28" s="48"/>
      <c r="AD28" s="54"/>
      <c r="AE28" s="54"/>
      <c r="AF28" s="54"/>
      <c r="AG28" s="6"/>
      <c r="AH28" s="159"/>
      <c r="AI28" s="92">
        <v>15</v>
      </c>
      <c r="AJ28" s="54">
        <v>15</v>
      </c>
      <c r="AK28" s="54"/>
      <c r="AL28" s="54"/>
      <c r="AM28" s="66">
        <v>2</v>
      </c>
      <c r="AN28" s="48" t="s">
        <v>138</v>
      </c>
      <c r="AO28" s="54"/>
      <c r="AP28" s="54"/>
      <c r="AQ28" s="66"/>
      <c r="AR28" s="96"/>
      <c r="AS28" s="69">
        <f t="shared" si="12"/>
        <v>2</v>
      </c>
      <c r="AT28" s="73">
        <v>1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</row>
    <row r="29" spans="1:104" s="1" customFormat="1" ht="20.100000000000001" customHeight="1" x14ac:dyDescent="0.3">
      <c r="A29" s="178">
        <v>17</v>
      </c>
      <c r="B29" s="61" t="s">
        <v>20</v>
      </c>
      <c r="C29" s="92">
        <f t="shared" si="10"/>
        <v>45</v>
      </c>
      <c r="D29" s="54">
        <f t="shared" si="11"/>
        <v>15</v>
      </c>
      <c r="E29" s="54">
        <f t="shared" si="13"/>
        <v>30</v>
      </c>
      <c r="F29" s="54"/>
      <c r="G29" s="54"/>
      <c r="H29" s="54"/>
      <c r="I29" s="54"/>
      <c r="J29" s="81"/>
      <c r="K29" s="92">
        <v>15</v>
      </c>
      <c r="L29" s="54">
        <v>30</v>
      </c>
      <c r="M29" s="54"/>
      <c r="N29" s="54"/>
      <c r="O29" s="54"/>
      <c r="P29" s="6">
        <v>4</v>
      </c>
      <c r="Q29" s="93" t="s">
        <v>36</v>
      </c>
      <c r="R29" s="54"/>
      <c r="S29" s="54"/>
      <c r="T29" s="54"/>
      <c r="U29" s="54"/>
      <c r="V29" s="54"/>
      <c r="W29" s="6"/>
      <c r="X29" s="94"/>
      <c r="Y29" s="72"/>
      <c r="Z29" s="54"/>
      <c r="AA29" s="54"/>
      <c r="AB29" s="6"/>
      <c r="AC29" s="48"/>
      <c r="AD29" s="54"/>
      <c r="AE29" s="54"/>
      <c r="AF29" s="54"/>
      <c r="AG29" s="6"/>
      <c r="AH29" s="159"/>
      <c r="AI29" s="92"/>
      <c r="AJ29" s="54"/>
      <c r="AK29" s="54"/>
      <c r="AL29" s="54"/>
      <c r="AM29" s="66"/>
      <c r="AN29" s="48"/>
      <c r="AO29" s="54"/>
      <c r="AP29" s="54"/>
      <c r="AQ29" s="66"/>
      <c r="AR29" s="96"/>
      <c r="AS29" s="69">
        <f t="shared" si="12"/>
        <v>4</v>
      </c>
      <c r="AT29" s="73">
        <v>3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</row>
    <row r="30" spans="1:104" s="1" customFormat="1" ht="20.100000000000001" customHeight="1" x14ac:dyDescent="0.3">
      <c r="A30" s="178">
        <v>18</v>
      </c>
      <c r="B30" s="61" t="s">
        <v>21</v>
      </c>
      <c r="C30" s="92">
        <f t="shared" si="10"/>
        <v>60</v>
      </c>
      <c r="D30" s="54">
        <f t="shared" si="11"/>
        <v>30</v>
      </c>
      <c r="E30" s="54">
        <f t="shared" si="13"/>
        <v>30</v>
      </c>
      <c r="F30" s="54"/>
      <c r="G30" s="54"/>
      <c r="H30" s="54"/>
      <c r="I30" s="54"/>
      <c r="J30" s="81"/>
      <c r="K30" s="92"/>
      <c r="L30" s="54"/>
      <c r="M30" s="54"/>
      <c r="N30" s="54"/>
      <c r="O30" s="54"/>
      <c r="P30" s="6"/>
      <c r="Q30" s="93"/>
      <c r="R30" s="54">
        <v>30</v>
      </c>
      <c r="S30" s="54">
        <v>30</v>
      </c>
      <c r="T30" s="54"/>
      <c r="U30" s="89"/>
      <c r="V30" s="89"/>
      <c r="W30" s="6">
        <v>4</v>
      </c>
      <c r="X30" s="94" t="s">
        <v>36</v>
      </c>
      <c r="Y30" s="72"/>
      <c r="Z30" s="54"/>
      <c r="AA30" s="54"/>
      <c r="AB30" s="6"/>
      <c r="AC30" s="48"/>
      <c r="AD30" s="54"/>
      <c r="AE30" s="54"/>
      <c r="AF30" s="54"/>
      <c r="AG30" s="6"/>
      <c r="AH30" s="159"/>
      <c r="AI30" s="92"/>
      <c r="AJ30" s="54"/>
      <c r="AK30" s="54"/>
      <c r="AL30" s="54"/>
      <c r="AM30" s="66"/>
      <c r="AN30" s="48"/>
      <c r="AO30" s="54"/>
      <c r="AP30" s="54"/>
      <c r="AQ30" s="66"/>
      <c r="AR30" s="96"/>
      <c r="AS30" s="69">
        <f t="shared" si="12"/>
        <v>4</v>
      </c>
      <c r="AT30" s="73">
        <v>3</v>
      </c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</row>
    <row r="31" spans="1:104" s="1" customFormat="1" ht="20.100000000000001" customHeight="1" x14ac:dyDescent="0.3">
      <c r="A31" s="178">
        <v>19</v>
      </c>
      <c r="B31" s="61" t="s">
        <v>22</v>
      </c>
      <c r="C31" s="92">
        <f t="shared" si="10"/>
        <v>60</v>
      </c>
      <c r="D31" s="54">
        <f t="shared" si="11"/>
        <v>30</v>
      </c>
      <c r="E31" s="54">
        <f t="shared" si="13"/>
        <v>30</v>
      </c>
      <c r="F31" s="54"/>
      <c r="G31" s="54"/>
      <c r="H31" s="54"/>
      <c r="I31" s="54"/>
      <c r="J31" s="81"/>
      <c r="K31" s="92"/>
      <c r="L31" s="54"/>
      <c r="M31" s="54"/>
      <c r="N31" s="54"/>
      <c r="O31" s="54"/>
      <c r="P31" s="6"/>
      <c r="Q31" s="93"/>
      <c r="R31" s="54"/>
      <c r="S31" s="54"/>
      <c r="T31" s="54"/>
      <c r="U31" s="54"/>
      <c r="V31" s="54"/>
      <c r="W31" s="6"/>
      <c r="X31" s="94"/>
      <c r="Y31" s="72">
        <v>30</v>
      </c>
      <c r="Z31" s="54">
        <v>30</v>
      </c>
      <c r="AA31" s="54"/>
      <c r="AB31" s="6">
        <v>4</v>
      </c>
      <c r="AC31" s="93" t="s">
        <v>36</v>
      </c>
      <c r="AD31" s="54"/>
      <c r="AE31" s="54"/>
      <c r="AF31" s="54"/>
      <c r="AG31" s="6"/>
      <c r="AH31" s="159"/>
      <c r="AI31" s="92"/>
      <c r="AJ31" s="54"/>
      <c r="AK31" s="54"/>
      <c r="AL31" s="54"/>
      <c r="AM31" s="66"/>
      <c r="AN31" s="48"/>
      <c r="AO31" s="54"/>
      <c r="AP31" s="54"/>
      <c r="AQ31" s="66"/>
      <c r="AR31" s="96"/>
      <c r="AS31" s="69">
        <f t="shared" si="12"/>
        <v>4</v>
      </c>
      <c r="AT31" s="73">
        <v>3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</row>
    <row r="32" spans="1:104" s="1" customFormat="1" ht="20.100000000000001" customHeight="1" thickBot="1" x14ac:dyDescent="0.35">
      <c r="A32" s="179">
        <v>20</v>
      </c>
      <c r="B32" s="129" t="s">
        <v>23</v>
      </c>
      <c r="C32" s="150">
        <f t="shared" si="10"/>
        <v>60</v>
      </c>
      <c r="D32" s="116">
        <f t="shared" si="11"/>
        <v>30</v>
      </c>
      <c r="E32" s="116">
        <f t="shared" si="13"/>
        <v>30</v>
      </c>
      <c r="F32" s="116"/>
      <c r="G32" s="116"/>
      <c r="H32" s="116"/>
      <c r="I32" s="116"/>
      <c r="J32" s="118"/>
      <c r="K32" s="150"/>
      <c r="L32" s="116"/>
      <c r="M32" s="116"/>
      <c r="N32" s="116"/>
      <c r="O32" s="116"/>
      <c r="P32" s="203"/>
      <c r="Q32" s="120"/>
      <c r="R32" s="116"/>
      <c r="S32" s="116"/>
      <c r="T32" s="116"/>
      <c r="U32" s="116"/>
      <c r="V32" s="116"/>
      <c r="W32" s="203"/>
      <c r="X32" s="329"/>
      <c r="Y32" s="115"/>
      <c r="Z32" s="116"/>
      <c r="AA32" s="116"/>
      <c r="AB32" s="203"/>
      <c r="AC32" s="121"/>
      <c r="AD32" s="116">
        <v>30</v>
      </c>
      <c r="AE32" s="116">
        <v>30</v>
      </c>
      <c r="AF32" s="116"/>
      <c r="AG32" s="203">
        <v>4</v>
      </c>
      <c r="AH32" s="330" t="s">
        <v>36</v>
      </c>
      <c r="AI32" s="150"/>
      <c r="AJ32" s="116"/>
      <c r="AK32" s="116"/>
      <c r="AL32" s="116"/>
      <c r="AM32" s="119"/>
      <c r="AN32" s="121"/>
      <c r="AO32" s="116"/>
      <c r="AP32" s="116"/>
      <c r="AQ32" s="331"/>
      <c r="AR32" s="332"/>
      <c r="AS32" s="146">
        <f t="shared" si="12"/>
        <v>4</v>
      </c>
      <c r="AT32" s="147">
        <v>3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</row>
    <row r="33" spans="1:104" s="1" customFormat="1" ht="35.1" customHeight="1" x14ac:dyDescent="0.3">
      <c r="A33" s="225">
        <v>21</v>
      </c>
      <c r="B33" s="62" t="s">
        <v>28</v>
      </c>
      <c r="C33" s="68">
        <f t="shared" si="10"/>
        <v>30</v>
      </c>
      <c r="D33" s="67"/>
      <c r="E33" s="67">
        <f t="shared" si="13"/>
        <v>30</v>
      </c>
      <c r="F33" s="67"/>
      <c r="G33" s="67"/>
      <c r="H33" s="67"/>
      <c r="I33" s="67"/>
      <c r="J33" s="128"/>
      <c r="K33" s="68"/>
      <c r="L33" s="67">
        <v>30</v>
      </c>
      <c r="M33" s="67"/>
      <c r="N33" s="67"/>
      <c r="O33" s="67"/>
      <c r="P33" s="33">
        <v>2</v>
      </c>
      <c r="Q33" s="104" t="s">
        <v>138</v>
      </c>
      <c r="R33" s="67"/>
      <c r="S33" s="67"/>
      <c r="T33" s="67"/>
      <c r="U33" s="67"/>
      <c r="V33" s="67"/>
      <c r="W33" s="33"/>
      <c r="X33" s="102"/>
      <c r="Y33" s="87"/>
      <c r="Z33" s="67"/>
      <c r="AA33" s="67"/>
      <c r="AB33" s="33"/>
      <c r="AC33" s="104"/>
      <c r="AD33" s="67"/>
      <c r="AE33" s="67"/>
      <c r="AF33" s="67"/>
      <c r="AG33" s="33"/>
      <c r="AH33" s="325"/>
      <c r="AI33" s="68"/>
      <c r="AJ33" s="67"/>
      <c r="AK33" s="67"/>
      <c r="AL33" s="67"/>
      <c r="AM33" s="70"/>
      <c r="AN33" s="104"/>
      <c r="AO33" s="67"/>
      <c r="AP33" s="67"/>
      <c r="AQ33" s="326"/>
      <c r="AR33" s="327"/>
      <c r="AS33" s="328">
        <f t="shared" si="12"/>
        <v>2</v>
      </c>
      <c r="AT33" s="252">
        <v>1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</row>
    <row r="34" spans="1:104" s="1" customFormat="1" ht="20.100000000000001" customHeight="1" x14ac:dyDescent="0.3">
      <c r="A34" s="178">
        <v>22</v>
      </c>
      <c r="B34" s="61" t="s">
        <v>24</v>
      </c>
      <c r="C34" s="92">
        <f t="shared" si="10"/>
        <v>30</v>
      </c>
      <c r="D34" s="54">
        <f t="shared" si="11"/>
        <v>15</v>
      </c>
      <c r="E34" s="54">
        <f t="shared" si="13"/>
        <v>15</v>
      </c>
      <c r="F34" s="54"/>
      <c r="G34" s="54"/>
      <c r="H34" s="54"/>
      <c r="I34" s="54"/>
      <c r="J34" s="81"/>
      <c r="K34" s="92"/>
      <c r="L34" s="54"/>
      <c r="M34" s="54"/>
      <c r="N34" s="54"/>
      <c r="O34" s="54"/>
      <c r="P34" s="6"/>
      <c r="Q34" s="93"/>
      <c r="R34" s="54"/>
      <c r="S34" s="54"/>
      <c r="T34" s="54"/>
      <c r="U34" s="54"/>
      <c r="V34" s="54"/>
      <c r="W34" s="6"/>
      <c r="X34" s="94"/>
      <c r="Y34" s="72"/>
      <c r="Z34" s="54"/>
      <c r="AA34" s="54"/>
      <c r="AB34" s="6"/>
      <c r="AC34" s="48"/>
      <c r="AD34" s="54">
        <v>15</v>
      </c>
      <c r="AE34" s="54">
        <v>15</v>
      </c>
      <c r="AF34" s="54"/>
      <c r="AG34" s="6">
        <v>3</v>
      </c>
      <c r="AH34" s="159" t="s">
        <v>138</v>
      </c>
      <c r="AI34" s="92"/>
      <c r="AJ34" s="54"/>
      <c r="AK34" s="54"/>
      <c r="AL34" s="54"/>
      <c r="AM34" s="66"/>
      <c r="AN34" s="48"/>
      <c r="AO34" s="54"/>
      <c r="AP34" s="54"/>
      <c r="AQ34" s="90"/>
      <c r="AR34" s="105"/>
      <c r="AS34" s="69">
        <f t="shared" si="12"/>
        <v>3</v>
      </c>
      <c r="AT34" s="73">
        <v>2</v>
      </c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</row>
    <row r="35" spans="1:104" s="1" customFormat="1" ht="35.1" customHeight="1" x14ac:dyDescent="0.3">
      <c r="A35" s="178">
        <v>23</v>
      </c>
      <c r="B35" s="61" t="s">
        <v>25</v>
      </c>
      <c r="C35" s="92">
        <f t="shared" si="10"/>
        <v>30</v>
      </c>
      <c r="D35" s="54">
        <f t="shared" si="11"/>
        <v>15</v>
      </c>
      <c r="E35" s="54">
        <f t="shared" si="13"/>
        <v>15</v>
      </c>
      <c r="F35" s="54"/>
      <c r="G35" s="54"/>
      <c r="H35" s="54"/>
      <c r="I35" s="54"/>
      <c r="J35" s="81"/>
      <c r="K35" s="92"/>
      <c r="L35" s="54"/>
      <c r="M35" s="54"/>
      <c r="N35" s="54"/>
      <c r="O35" s="54"/>
      <c r="P35" s="6"/>
      <c r="Q35" s="47"/>
      <c r="R35" s="54"/>
      <c r="S35" s="54"/>
      <c r="T35" s="54"/>
      <c r="U35" s="54"/>
      <c r="V35" s="54"/>
      <c r="W35" s="6"/>
      <c r="X35" s="103"/>
      <c r="Y35" s="72"/>
      <c r="Z35" s="54"/>
      <c r="AA35" s="54"/>
      <c r="AB35" s="6"/>
      <c r="AC35" s="48"/>
      <c r="AD35" s="54"/>
      <c r="AE35" s="54"/>
      <c r="AF35" s="54"/>
      <c r="AG35" s="6"/>
      <c r="AH35" s="159"/>
      <c r="AI35" s="92">
        <v>15</v>
      </c>
      <c r="AJ35" s="54">
        <v>15</v>
      </c>
      <c r="AK35" s="54"/>
      <c r="AL35" s="54"/>
      <c r="AM35" s="66">
        <v>2</v>
      </c>
      <c r="AN35" s="48" t="s">
        <v>138</v>
      </c>
      <c r="AO35" s="54"/>
      <c r="AP35" s="54"/>
      <c r="AQ35" s="90"/>
      <c r="AR35" s="105"/>
      <c r="AS35" s="69">
        <f t="shared" si="12"/>
        <v>2</v>
      </c>
      <c r="AT35" s="73">
        <v>1</v>
      </c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</row>
    <row r="36" spans="1:104" s="1" customFormat="1" ht="20.100000000000001" customHeight="1" x14ac:dyDescent="0.3">
      <c r="A36" s="178">
        <v>24</v>
      </c>
      <c r="B36" s="61" t="s">
        <v>26</v>
      </c>
      <c r="C36" s="92">
        <f t="shared" si="10"/>
        <v>15</v>
      </c>
      <c r="D36" s="54">
        <f t="shared" si="11"/>
        <v>15</v>
      </c>
      <c r="E36" s="54"/>
      <c r="F36" s="54"/>
      <c r="G36" s="54"/>
      <c r="H36" s="54"/>
      <c r="I36" s="54"/>
      <c r="J36" s="81"/>
      <c r="K36" s="92"/>
      <c r="L36" s="54"/>
      <c r="M36" s="54"/>
      <c r="N36" s="54"/>
      <c r="O36" s="54"/>
      <c r="P36" s="6"/>
      <c r="Q36" s="47"/>
      <c r="R36" s="54"/>
      <c r="S36" s="54"/>
      <c r="T36" s="54"/>
      <c r="U36" s="54"/>
      <c r="V36" s="54"/>
      <c r="W36" s="6"/>
      <c r="X36" s="103"/>
      <c r="Y36" s="72"/>
      <c r="Z36" s="54"/>
      <c r="AA36" s="54"/>
      <c r="AB36" s="6"/>
      <c r="AC36" s="48"/>
      <c r="AD36" s="54"/>
      <c r="AE36" s="54"/>
      <c r="AF36" s="54"/>
      <c r="AG36" s="6"/>
      <c r="AH36" s="159"/>
      <c r="AI36" s="92"/>
      <c r="AJ36" s="54"/>
      <c r="AK36" s="54"/>
      <c r="AL36" s="54"/>
      <c r="AM36" s="66"/>
      <c r="AN36" s="48"/>
      <c r="AO36" s="54">
        <v>15</v>
      </c>
      <c r="AP36" s="54"/>
      <c r="AQ36" s="66">
        <v>1</v>
      </c>
      <c r="AR36" s="97" t="s">
        <v>139</v>
      </c>
      <c r="AS36" s="69">
        <f t="shared" si="12"/>
        <v>1</v>
      </c>
      <c r="AT36" s="73">
        <v>1</v>
      </c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</row>
    <row r="37" spans="1:104" s="1" customFormat="1" ht="35.1" customHeight="1" x14ac:dyDescent="0.3">
      <c r="A37" s="178">
        <v>25</v>
      </c>
      <c r="B37" s="61" t="s">
        <v>27</v>
      </c>
      <c r="C37" s="92">
        <f t="shared" si="10"/>
        <v>15</v>
      </c>
      <c r="D37" s="54">
        <f t="shared" si="11"/>
        <v>15</v>
      </c>
      <c r="E37" s="54"/>
      <c r="F37" s="54"/>
      <c r="G37" s="54"/>
      <c r="H37" s="54"/>
      <c r="I37" s="54"/>
      <c r="J37" s="81"/>
      <c r="K37" s="92"/>
      <c r="L37" s="54"/>
      <c r="M37" s="54"/>
      <c r="N37" s="54"/>
      <c r="O37" s="54"/>
      <c r="P37" s="6"/>
      <c r="Q37" s="47"/>
      <c r="R37" s="54"/>
      <c r="S37" s="54"/>
      <c r="T37" s="54"/>
      <c r="U37" s="54"/>
      <c r="V37" s="54"/>
      <c r="W37" s="6"/>
      <c r="X37" s="103"/>
      <c r="Y37" s="72"/>
      <c r="Z37" s="54"/>
      <c r="AA37" s="54"/>
      <c r="AB37" s="6"/>
      <c r="AC37" s="48"/>
      <c r="AD37" s="54"/>
      <c r="AE37" s="54"/>
      <c r="AF37" s="54"/>
      <c r="AG37" s="6"/>
      <c r="AH37" s="159"/>
      <c r="AI37" s="92"/>
      <c r="AJ37" s="54"/>
      <c r="AK37" s="54"/>
      <c r="AL37" s="54"/>
      <c r="AM37" s="66"/>
      <c r="AN37" s="48"/>
      <c r="AO37" s="54">
        <v>15</v>
      </c>
      <c r="AP37" s="54"/>
      <c r="AQ37" s="66">
        <v>1</v>
      </c>
      <c r="AR37" s="97" t="s">
        <v>139</v>
      </c>
      <c r="AS37" s="69">
        <f t="shared" si="12"/>
        <v>1</v>
      </c>
      <c r="AT37" s="73">
        <v>1</v>
      </c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</row>
    <row r="38" spans="1:104" s="24" customFormat="1" ht="20.100000000000001" customHeight="1" thickBot="1" x14ac:dyDescent="0.35">
      <c r="A38" s="179">
        <v>26</v>
      </c>
      <c r="B38" s="129" t="s">
        <v>51</v>
      </c>
      <c r="C38" s="150">
        <f t="shared" si="10"/>
        <v>90</v>
      </c>
      <c r="D38" s="116"/>
      <c r="E38" s="116"/>
      <c r="F38" s="116"/>
      <c r="G38" s="116">
        <f>AK38+AP38</f>
        <v>90</v>
      </c>
      <c r="H38" s="116"/>
      <c r="I38" s="116"/>
      <c r="J38" s="118"/>
      <c r="K38" s="150"/>
      <c r="L38" s="116"/>
      <c r="M38" s="116"/>
      <c r="N38" s="116"/>
      <c r="O38" s="116"/>
      <c r="P38" s="203"/>
      <c r="Q38" s="130"/>
      <c r="R38" s="116"/>
      <c r="S38" s="116"/>
      <c r="T38" s="116"/>
      <c r="U38" s="116"/>
      <c r="V38" s="116"/>
      <c r="W38" s="116"/>
      <c r="X38" s="131"/>
      <c r="Y38" s="115"/>
      <c r="Z38" s="116"/>
      <c r="AA38" s="116"/>
      <c r="AB38" s="203"/>
      <c r="AC38" s="121"/>
      <c r="AD38" s="116"/>
      <c r="AE38" s="116"/>
      <c r="AF38" s="116"/>
      <c r="AG38" s="203"/>
      <c r="AH38" s="160"/>
      <c r="AI38" s="150"/>
      <c r="AJ38" s="116"/>
      <c r="AK38" s="116">
        <v>45</v>
      </c>
      <c r="AL38" s="116"/>
      <c r="AM38" s="119">
        <v>10</v>
      </c>
      <c r="AN38" s="121" t="s">
        <v>139</v>
      </c>
      <c r="AO38" s="116"/>
      <c r="AP38" s="116">
        <v>45</v>
      </c>
      <c r="AQ38" s="119">
        <v>12</v>
      </c>
      <c r="AR38" s="122" t="s">
        <v>139</v>
      </c>
      <c r="AS38" s="146">
        <f t="shared" si="12"/>
        <v>22</v>
      </c>
      <c r="AT38" s="147">
        <v>22</v>
      </c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</row>
    <row r="39" spans="1:104" s="3" customFormat="1" ht="24.9" customHeight="1" thickBot="1" x14ac:dyDescent="0.35">
      <c r="A39" s="367" t="s">
        <v>92</v>
      </c>
      <c r="B39" s="368"/>
      <c r="C39" s="153">
        <f>SUM(C25:C38)</f>
        <v>645</v>
      </c>
      <c r="D39" s="154">
        <f t="shared" ref="D39:AT39" si="14">SUM(D25:D38)</f>
        <v>270</v>
      </c>
      <c r="E39" s="154">
        <f t="shared" si="14"/>
        <v>285</v>
      </c>
      <c r="F39" s="154">
        <f t="shared" si="14"/>
        <v>0</v>
      </c>
      <c r="G39" s="154">
        <f t="shared" si="14"/>
        <v>90</v>
      </c>
      <c r="H39" s="154">
        <f t="shared" si="14"/>
        <v>0</v>
      </c>
      <c r="I39" s="154">
        <f t="shared" si="14"/>
        <v>0</v>
      </c>
      <c r="J39" s="168">
        <f t="shared" si="14"/>
        <v>0</v>
      </c>
      <c r="K39" s="153">
        <f t="shared" si="14"/>
        <v>75</v>
      </c>
      <c r="L39" s="154">
        <f t="shared" si="14"/>
        <v>120</v>
      </c>
      <c r="M39" s="154">
        <f t="shared" si="14"/>
        <v>0</v>
      </c>
      <c r="N39" s="171">
        <f t="shared" si="14"/>
        <v>0</v>
      </c>
      <c r="O39" s="173">
        <f t="shared" si="14"/>
        <v>0</v>
      </c>
      <c r="P39" s="173">
        <f t="shared" si="14"/>
        <v>14</v>
      </c>
      <c r="Q39" s="161"/>
      <c r="R39" s="173">
        <f t="shared" si="14"/>
        <v>30</v>
      </c>
      <c r="S39" s="173">
        <f t="shared" si="14"/>
        <v>30</v>
      </c>
      <c r="T39" s="173">
        <f t="shared" si="14"/>
        <v>0</v>
      </c>
      <c r="U39" s="123">
        <f t="shared" si="14"/>
        <v>0</v>
      </c>
      <c r="V39" s="168">
        <f t="shared" si="14"/>
        <v>0</v>
      </c>
      <c r="W39" s="168">
        <f t="shared" si="14"/>
        <v>4</v>
      </c>
      <c r="X39" s="189"/>
      <c r="Y39" s="153">
        <f t="shared" si="14"/>
        <v>30</v>
      </c>
      <c r="Z39" s="168">
        <f t="shared" si="14"/>
        <v>30</v>
      </c>
      <c r="AA39" s="168">
        <f t="shared" si="14"/>
        <v>0</v>
      </c>
      <c r="AB39" s="168">
        <f t="shared" si="14"/>
        <v>4</v>
      </c>
      <c r="AC39" s="189"/>
      <c r="AD39" s="168">
        <f t="shared" si="14"/>
        <v>75</v>
      </c>
      <c r="AE39" s="168">
        <f t="shared" si="14"/>
        <v>75</v>
      </c>
      <c r="AF39" s="168">
        <f t="shared" si="14"/>
        <v>0</v>
      </c>
      <c r="AG39" s="168">
        <f t="shared" si="14"/>
        <v>11</v>
      </c>
      <c r="AH39" s="192"/>
      <c r="AI39" s="153">
        <f t="shared" si="14"/>
        <v>30</v>
      </c>
      <c r="AJ39" s="168">
        <f t="shared" si="14"/>
        <v>30</v>
      </c>
      <c r="AK39" s="168">
        <f t="shared" si="14"/>
        <v>45</v>
      </c>
      <c r="AL39" s="168">
        <f t="shared" si="14"/>
        <v>0</v>
      </c>
      <c r="AM39" s="171">
        <f t="shared" si="14"/>
        <v>14</v>
      </c>
      <c r="AN39" s="124"/>
      <c r="AO39" s="168">
        <f t="shared" si="14"/>
        <v>30</v>
      </c>
      <c r="AP39" s="154">
        <f t="shared" si="14"/>
        <v>45</v>
      </c>
      <c r="AQ39" s="154">
        <f t="shared" si="14"/>
        <v>14</v>
      </c>
      <c r="AR39" s="196"/>
      <c r="AS39" s="153">
        <f t="shared" si="14"/>
        <v>61</v>
      </c>
      <c r="AT39" s="175">
        <f t="shared" si="14"/>
        <v>50</v>
      </c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8"/>
    </row>
    <row r="40" spans="1:104" s="34" customFormat="1" ht="35.1" customHeight="1" thickBot="1" x14ac:dyDescent="0.35">
      <c r="A40" s="365" t="s">
        <v>141</v>
      </c>
      <c r="B40" s="366"/>
      <c r="C40" s="155">
        <f>C17+C23+C39</f>
        <v>1105</v>
      </c>
      <c r="D40" s="123">
        <f t="shared" ref="D40:AT40" si="15">D17+D23+D39</f>
        <v>400</v>
      </c>
      <c r="E40" s="123">
        <f t="shared" si="15"/>
        <v>375</v>
      </c>
      <c r="F40" s="123">
        <f t="shared" si="15"/>
        <v>60</v>
      </c>
      <c r="G40" s="123">
        <f t="shared" si="15"/>
        <v>90</v>
      </c>
      <c r="H40" s="123">
        <f t="shared" si="15"/>
        <v>120</v>
      </c>
      <c r="I40" s="123">
        <f t="shared" si="15"/>
        <v>60</v>
      </c>
      <c r="J40" s="136">
        <f t="shared" si="15"/>
        <v>0</v>
      </c>
      <c r="K40" s="155">
        <f t="shared" si="15"/>
        <v>135</v>
      </c>
      <c r="L40" s="123">
        <f t="shared" si="15"/>
        <v>210</v>
      </c>
      <c r="M40" s="123">
        <f t="shared" si="15"/>
        <v>30</v>
      </c>
      <c r="N40" s="172">
        <f t="shared" si="15"/>
        <v>30</v>
      </c>
      <c r="O40" s="173">
        <f t="shared" si="15"/>
        <v>30</v>
      </c>
      <c r="P40" s="123">
        <f t="shared" si="15"/>
        <v>30</v>
      </c>
      <c r="Q40" s="124"/>
      <c r="R40" s="173">
        <f t="shared" si="15"/>
        <v>30</v>
      </c>
      <c r="S40" s="123">
        <f t="shared" si="15"/>
        <v>30</v>
      </c>
      <c r="T40" s="136">
        <f t="shared" si="15"/>
        <v>30</v>
      </c>
      <c r="U40" s="136">
        <f t="shared" si="15"/>
        <v>30</v>
      </c>
      <c r="V40" s="136">
        <f t="shared" si="15"/>
        <v>30</v>
      </c>
      <c r="W40" s="136">
        <f t="shared" si="15"/>
        <v>10</v>
      </c>
      <c r="X40" s="183"/>
      <c r="Y40" s="155">
        <f t="shared" si="15"/>
        <v>60</v>
      </c>
      <c r="Z40" s="136">
        <f t="shared" si="15"/>
        <v>30</v>
      </c>
      <c r="AA40" s="136">
        <f t="shared" si="15"/>
        <v>30</v>
      </c>
      <c r="AB40" s="136">
        <f t="shared" si="15"/>
        <v>8</v>
      </c>
      <c r="AC40" s="183"/>
      <c r="AD40" s="136">
        <f t="shared" si="15"/>
        <v>75</v>
      </c>
      <c r="AE40" s="136">
        <f t="shared" si="15"/>
        <v>75</v>
      </c>
      <c r="AF40" s="136">
        <f t="shared" si="15"/>
        <v>30</v>
      </c>
      <c r="AG40" s="136">
        <f t="shared" si="15"/>
        <v>13</v>
      </c>
      <c r="AH40" s="193"/>
      <c r="AI40" s="155">
        <f t="shared" si="15"/>
        <v>40</v>
      </c>
      <c r="AJ40" s="136">
        <f t="shared" si="15"/>
        <v>30</v>
      </c>
      <c r="AK40" s="136">
        <f t="shared" si="15"/>
        <v>45</v>
      </c>
      <c r="AL40" s="136">
        <f t="shared" si="15"/>
        <v>0</v>
      </c>
      <c r="AM40" s="172">
        <f t="shared" si="15"/>
        <v>15</v>
      </c>
      <c r="AN40" s="124"/>
      <c r="AO40" s="136">
        <f t="shared" si="15"/>
        <v>60</v>
      </c>
      <c r="AP40" s="123">
        <f t="shared" si="15"/>
        <v>45</v>
      </c>
      <c r="AQ40" s="123">
        <f t="shared" si="15"/>
        <v>17</v>
      </c>
      <c r="AR40" s="184"/>
      <c r="AS40" s="155">
        <f t="shared" si="15"/>
        <v>93</v>
      </c>
      <c r="AT40" s="138">
        <f t="shared" si="15"/>
        <v>57</v>
      </c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4" s="44" customFormat="1" ht="20.100000000000001" customHeight="1" thickBot="1" x14ac:dyDescent="0.35">
      <c r="A41" s="176">
        <v>27</v>
      </c>
      <c r="B41" s="151" t="s">
        <v>47</v>
      </c>
      <c r="C41" s="92">
        <f t="shared" ref="C41" si="16">SUM(D41:J41)</f>
        <v>30</v>
      </c>
      <c r="D41" s="54"/>
      <c r="E41" s="54"/>
      <c r="F41" s="54"/>
      <c r="G41" s="54"/>
      <c r="H41" s="54"/>
      <c r="I41" s="54"/>
      <c r="J41" s="81">
        <f t="shared" ref="J41" si="17">AL41</f>
        <v>30</v>
      </c>
      <c r="K41" s="157"/>
      <c r="L41" s="133"/>
      <c r="M41" s="133"/>
      <c r="N41" s="133"/>
      <c r="O41" s="133"/>
      <c r="P41" s="204"/>
      <c r="Q41" s="187"/>
      <c r="R41" s="133"/>
      <c r="S41" s="133"/>
      <c r="T41" s="133"/>
      <c r="U41" s="133"/>
      <c r="V41" s="133"/>
      <c r="W41" s="205"/>
      <c r="X41" s="190"/>
      <c r="Y41" s="157"/>
      <c r="Z41" s="132"/>
      <c r="AA41" s="132"/>
      <c r="AB41" s="205"/>
      <c r="AC41" s="200"/>
      <c r="AD41" s="132"/>
      <c r="AE41" s="132"/>
      <c r="AF41" s="133"/>
      <c r="AG41" s="204"/>
      <c r="AH41" s="194"/>
      <c r="AI41" s="157"/>
      <c r="AJ41" s="133"/>
      <c r="AK41" s="133"/>
      <c r="AL41" s="133">
        <v>30</v>
      </c>
      <c r="AM41" s="134">
        <v>2</v>
      </c>
      <c r="AN41" s="137" t="s">
        <v>138</v>
      </c>
      <c r="AO41" s="133"/>
      <c r="AP41" s="133"/>
      <c r="AQ41" s="204"/>
      <c r="AR41" s="197"/>
      <c r="AS41" s="148">
        <f>P41+W41+AB41+AG41+AM41+AQ41</f>
        <v>2</v>
      </c>
      <c r="AT41" s="135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</row>
    <row r="42" spans="1:104" s="3" customFormat="1" ht="24.9" customHeight="1" thickBot="1" x14ac:dyDescent="0.35">
      <c r="A42" s="391" t="s">
        <v>140</v>
      </c>
      <c r="B42" s="392"/>
      <c r="C42" s="167">
        <f>C40+C41</f>
        <v>1135</v>
      </c>
      <c r="D42" s="174">
        <f t="shared" ref="D42:AT42" si="18">D40+D41</f>
        <v>400</v>
      </c>
      <c r="E42" s="169">
        <f t="shared" si="18"/>
        <v>375</v>
      </c>
      <c r="F42" s="152">
        <f t="shared" si="18"/>
        <v>60</v>
      </c>
      <c r="G42" s="174">
        <f t="shared" si="18"/>
        <v>90</v>
      </c>
      <c r="H42" s="169">
        <f t="shared" si="18"/>
        <v>120</v>
      </c>
      <c r="I42" s="152">
        <f t="shared" si="18"/>
        <v>60</v>
      </c>
      <c r="J42" s="170">
        <f t="shared" si="18"/>
        <v>30</v>
      </c>
      <c r="K42" s="156">
        <f t="shared" si="18"/>
        <v>135</v>
      </c>
      <c r="L42" s="152">
        <f t="shared" si="18"/>
        <v>210</v>
      </c>
      <c r="M42" s="169">
        <f t="shared" si="18"/>
        <v>30</v>
      </c>
      <c r="N42" s="169">
        <f t="shared" si="18"/>
        <v>30</v>
      </c>
      <c r="O42" s="169">
        <f t="shared" si="18"/>
        <v>30</v>
      </c>
      <c r="P42" s="152">
        <f t="shared" si="18"/>
        <v>30</v>
      </c>
      <c r="Q42" s="188"/>
      <c r="R42" s="169">
        <f t="shared" si="18"/>
        <v>30</v>
      </c>
      <c r="S42" s="169">
        <f t="shared" si="18"/>
        <v>30</v>
      </c>
      <c r="T42" s="169">
        <f t="shared" si="18"/>
        <v>30</v>
      </c>
      <c r="U42" s="152">
        <f t="shared" si="18"/>
        <v>30</v>
      </c>
      <c r="V42" s="169">
        <f t="shared" si="18"/>
        <v>30</v>
      </c>
      <c r="W42" s="142">
        <f t="shared" si="18"/>
        <v>10</v>
      </c>
      <c r="X42" s="191"/>
      <c r="Y42" s="156">
        <f t="shared" si="18"/>
        <v>60</v>
      </c>
      <c r="Z42" s="142">
        <f t="shared" si="18"/>
        <v>30</v>
      </c>
      <c r="AA42" s="142">
        <f t="shared" si="18"/>
        <v>30</v>
      </c>
      <c r="AB42" s="142">
        <f t="shared" si="18"/>
        <v>8</v>
      </c>
      <c r="AC42" s="191"/>
      <c r="AD42" s="142">
        <f t="shared" si="18"/>
        <v>75</v>
      </c>
      <c r="AE42" s="152">
        <f t="shared" si="18"/>
        <v>75</v>
      </c>
      <c r="AF42" s="174">
        <f t="shared" si="18"/>
        <v>30</v>
      </c>
      <c r="AG42" s="174">
        <f t="shared" si="18"/>
        <v>13</v>
      </c>
      <c r="AH42" s="195"/>
      <c r="AI42" s="167">
        <f t="shared" si="18"/>
        <v>40</v>
      </c>
      <c r="AJ42" s="169">
        <f t="shared" si="18"/>
        <v>30</v>
      </c>
      <c r="AK42" s="152">
        <f t="shared" si="18"/>
        <v>45</v>
      </c>
      <c r="AL42" s="174">
        <f t="shared" si="18"/>
        <v>30</v>
      </c>
      <c r="AM42" s="169">
        <f t="shared" si="18"/>
        <v>17</v>
      </c>
      <c r="AN42" s="195"/>
      <c r="AO42" s="169">
        <f t="shared" si="18"/>
        <v>60</v>
      </c>
      <c r="AP42" s="169">
        <f t="shared" si="18"/>
        <v>45</v>
      </c>
      <c r="AQ42" s="142">
        <f t="shared" si="18"/>
        <v>17</v>
      </c>
      <c r="AR42" s="198"/>
      <c r="AS42" s="167">
        <f t="shared" si="18"/>
        <v>95</v>
      </c>
      <c r="AT42" s="170">
        <f t="shared" si="18"/>
        <v>57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8"/>
    </row>
    <row r="43" spans="1:104" s="18" customFormat="1" x14ac:dyDescent="0.3">
      <c r="A43" s="26"/>
      <c r="B43" s="6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  <c r="R43" s="16"/>
      <c r="S43" s="16"/>
      <c r="T43" s="16"/>
      <c r="U43" s="16"/>
      <c r="V43" s="16"/>
      <c r="W43" s="16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104" ht="30.6" customHeight="1" x14ac:dyDescent="0.3">
      <c r="B44" s="372" t="s">
        <v>86</v>
      </c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18"/>
      <c r="AS44"/>
      <c r="AT44"/>
    </row>
    <row r="45" spans="1:104" s="18" customFormat="1" x14ac:dyDescent="0.3">
      <c r="A45" s="26"/>
      <c r="B45" s="6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9"/>
      <c r="R45" s="16"/>
      <c r="S45" s="16"/>
      <c r="T45" s="16"/>
      <c r="U45" s="16"/>
      <c r="V45" s="16"/>
      <c r="W45" s="16"/>
      <c r="X45" s="9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104" s="18" customFormat="1" x14ac:dyDescent="0.3">
      <c r="A46" s="26"/>
      <c r="B46" s="6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9"/>
      <c r="R46" s="19"/>
      <c r="S46" s="19"/>
      <c r="T46" s="19"/>
      <c r="U46" s="19"/>
      <c r="V46" s="19"/>
      <c r="W46" s="19"/>
      <c r="X46" s="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  <c r="AR46" s="20"/>
      <c r="AS46" s="20"/>
      <c r="AT46" s="20"/>
    </row>
    <row r="47" spans="1:104" s="18" customFormat="1" x14ac:dyDescent="0.3">
      <c r="A47" s="26"/>
      <c r="B47" s="6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9"/>
      <c r="R47" s="19"/>
      <c r="S47" s="19"/>
      <c r="T47" s="19"/>
      <c r="U47" s="19"/>
      <c r="V47" s="19"/>
      <c r="W47" s="19"/>
      <c r="X47" s="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  <c r="AR47" s="20"/>
      <c r="AS47" s="20"/>
      <c r="AT47" s="20"/>
    </row>
    <row r="48" spans="1:104" s="18" customFormat="1" x14ac:dyDescent="0.3">
      <c r="A48" s="26"/>
      <c r="B48" s="6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9"/>
      <c r="R48" s="19"/>
      <c r="S48" s="19"/>
      <c r="T48" s="19"/>
      <c r="U48" s="19"/>
      <c r="V48" s="19"/>
      <c r="W48" s="19"/>
      <c r="X48" s="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20"/>
      <c r="AR48" s="20"/>
      <c r="AS48" s="20"/>
      <c r="AT48" s="20"/>
    </row>
    <row r="49" spans="1:46" s="18" customFormat="1" x14ac:dyDescent="0.3">
      <c r="A49" s="26"/>
      <c r="B49" s="6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9"/>
      <c r="R49" s="19"/>
      <c r="S49" s="19"/>
      <c r="T49" s="19"/>
      <c r="U49" s="19"/>
      <c r="V49" s="19"/>
      <c r="W49" s="19"/>
      <c r="X49" s="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1:46" s="18" customFormat="1" ht="29.25" customHeight="1" x14ac:dyDescent="0.3">
      <c r="A50" s="26"/>
      <c r="B50" s="6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9"/>
      <c r="R50" s="19"/>
      <c r="S50" s="19"/>
      <c r="T50" s="19"/>
      <c r="U50" s="19"/>
      <c r="V50" s="19"/>
      <c r="W50" s="19"/>
      <c r="X50" s="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1"/>
      <c r="AR50" s="21"/>
      <c r="AS50" s="21"/>
      <c r="AT50" s="21"/>
    </row>
    <row r="51" spans="1:46" s="18" customFormat="1" ht="38.4" customHeight="1" x14ac:dyDescent="0.3">
      <c r="A51" s="26"/>
      <c r="B51" s="6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9"/>
      <c r="R51" s="19"/>
      <c r="S51" s="19"/>
      <c r="T51" s="19"/>
      <c r="U51" s="19"/>
      <c r="V51" s="19"/>
      <c r="W51" s="19"/>
      <c r="X51" s="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s="18" customFormat="1" ht="14.25" customHeight="1" x14ac:dyDescent="0.3">
      <c r="A52" s="26"/>
      <c r="B52" s="63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9"/>
      <c r="R52" s="19"/>
      <c r="S52" s="19"/>
      <c r="T52" s="19"/>
      <c r="U52" s="19"/>
      <c r="V52" s="19"/>
      <c r="W52" s="19"/>
      <c r="X52" s="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</row>
    <row r="53" spans="1:46" ht="15.6" hidden="1" customHeight="1" x14ac:dyDescent="0.3"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s="18" customFormat="1" x14ac:dyDescent="0.3">
      <c r="A54" s="26"/>
      <c r="B54" s="65"/>
      <c r="P54" s="22"/>
      <c r="Q54" s="9"/>
      <c r="X54" s="9"/>
      <c r="AB54" s="22"/>
      <c r="AC54" s="22"/>
      <c r="AG54" s="22"/>
      <c r="AH54" s="22"/>
      <c r="AM54" s="22"/>
      <c r="AN54" s="22"/>
      <c r="AQ54" s="22"/>
      <c r="AR54" s="22"/>
      <c r="AS54" s="22"/>
      <c r="AT54" s="22"/>
    </row>
    <row r="55" spans="1:46" s="18" customFormat="1" x14ac:dyDescent="0.3">
      <c r="A55" s="26"/>
      <c r="B55" s="65"/>
      <c r="P55" s="22"/>
      <c r="Q55" s="9"/>
      <c r="X55" s="9"/>
      <c r="AB55" s="22"/>
      <c r="AC55" s="22"/>
      <c r="AG55" s="22"/>
      <c r="AH55" s="22"/>
      <c r="AM55" s="22"/>
      <c r="AN55" s="22"/>
      <c r="AQ55" s="22"/>
      <c r="AR55" s="22"/>
      <c r="AS55" s="22"/>
      <c r="AT55" s="22"/>
    </row>
    <row r="56" spans="1:46" s="18" customFormat="1" x14ac:dyDescent="0.3">
      <c r="A56" s="26"/>
      <c r="B56" s="65"/>
      <c r="P56" s="22"/>
      <c r="Q56" s="9"/>
      <c r="X56" s="9"/>
      <c r="AB56" s="22"/>
      <c r="AC56" s="22"/>
      <c r="AG56" s="22"/>
      <c r="AH56" s="22"/>
      <c r="AM56" s="22"/>
      <c r="AN56" s="22"/>
      <c r="AQ56" s="22"/>
      <c r="AR56" s="22"/>
      <c r="AS56" s="22"/>
      <c r="AT56" s="22"/>
    </row>
    <row r="57" spans="1:46" s="18" customFormat="1" x14ac:dyDescent="0.3">
      <c r="A57" s="26"/>
      <c r="B57" s="65"/>
      <c r="P57" s="22"/>
      <c r="Q57" s="9"/>
      <c r="X57" s="9"/>
      <c r="AB57" s="22"/>
      <c r="AC57" s="22"/>
      <c r="AG57" s="22"/>
      <c r="AH57" s="22"/>
      <c r="AM57" s="22"/>
      <c r="AN57" s="22"/>
      <c r="AQ57" s="22"/>
      <c r="AR57" s="22"/>
      <c r="AS57" s="22"/>
      <c r="AT57" s="22"/>
    </row>
    <row r="58" spans="1:46" s="18" customFormat="1" x14ac:dyDescent="0.3">
      <c r="A58" s="26"/>
      <c r="B58" s="65"/>
      <c r="P58" s="22"/>
      <c r="Q58" s="9"/>
      <c r="X58" s="9"/>
      <c r="AB58" s="22"/>
      <c r="AC58" s="22"/>
      <c r="AG58" s="22"/>
      <c r="AH58" s="22"/>
      <c r="AM58" s="22"/>
      <c r="AN58" s="22"/>
      <c r="AQ58" s="22"/>
      <c r="AR58" s="22"/>
      <c r="AS58" s="22"/>
      <c r="AT58" s="22"/>
    </row>
    <row r="59" spans="1:46" s="18" customFormat="1" x14ac:dyDescent="0.3">
      <c r="A59" s="26"/>
      <c r="B59" s="65"/>
      <c r="P59" s="22"/>
      <c r="Q59" s="9"/>
      <c r="X59" s="9"/>
      <c r="AB59" s="22"/>
      <c r="AC59" s="22"/>
      <c r="AG59" s="22"/>
      <c r="AH59" s="22"/>
      <c r="AM59" s="22"/>
      <c r="AN59" s="22"/>
      <c r="AQ59" s="22"/>
      <c r="AR59" s="22"/>
      <c r="AS59" s="22"/>
      <c r="AT59" s="22"/>
    </row>
    <row r="60" spans="1:46" s="18" customFormat="1" x14ac:dyDescent="0.3">
      <c r="A60" s="26"/>
      <c r="B60" s="65"/>
      <c r="P60" s="22"/>
      <c r="Q60" s="9"/>
      <c r="X60" s="9"/>
      <c r="AB60" s="22"/>
      <c r="AC60" s="22"/>
      <c r="AG60" s="22"/>
      <c r="AH60" s="22"/>
      <c r="AM60" s="22"/>
      <c r="AN60" s="22"/>
      <c r="AQ60" s="22"/>
      <c r="AR60" s="22"/>
      <c r="AS60" s="22"/>
      <c r="AT60" s="22"/>
    </row>
    <row r="61" spans="1:46" s="18" customFormat="1" x14ac:dyDescent="0.3">
      <c r="A61" s="26"/>
      <c r="B61" s="65"/>
      <c r="P61" s="22"/>
      <c r="Q61" s="9"/>
      <c r="X61" s="9"/>
      <c r="AB61" s="22"/>
      <c r="AC61" s="22"/>
      <c r="AG61" s="22"/>
      <c r="AH61" s="22"/>
      <c r="AM61" s="22"/>
      <c r="AN61" s="22"/>
      <c r="AQ61" s="22"/>
      <c r="AR61" s="22"/>
      <c r="AS61" s="22"/>
      <c r="AT61" s="22"/>
    </row>
    <row r="62" spans="1:46" s="18" customFormat="1" x14ac:dyDescent="0.3">
      <c r="A62" s="26"/>
      <c r="B62" s="65"/>
      <c r="P62" s="22"/>
      <c r="Q62" s="9"/>
      <c r="X62" s="9"/>
      <c r="AB62" s="22"/>
      <c r="AC62" s="22"/>
      <c r="AG62" s="22"/>
      <c r="AH62" s="22"/>
      <c r="AM62" s="22"/>
      <c r="AN62" s="22"/>
      <c r="AQ62" s="22"/>
      <c r="AR62" s="22"/>
      <c r="AS62" s="22"/>
      <c r="AT62" s="22"/>
    </row>
    <row r="63" spans="1:46" s="18" customFormat="1" x14ac:dyDescent="0.3">
      <c r="A63" s="26"/>
      <c r="B63" s="65"/>
      <c r="P63" s="22"/>
      <c r="Q63" s="9"/>
      <c r="X63" s="9"/>
      <c r="AB63" s="22"/>
      <c r="AC63" s="22"/>
      <c r="AG63" s="22"/>
      <c r="AH63" s="22"/>
      <c r="AM63" s="22"/>
      <c r="AN63" s="22"/>
      <c r="AQ63" s="22"/>
      <c r="AR63" s="22"/>
      <c r="AS63" s="22"/>
      <c r="AT63" s="22"/>
    </row>
    <row r="64" spans="1:46" s="18" customFormat="1" x14ac:dyDescent="0.3">
      <c r="A64" s="26"/>
      <c r="B64" s="65"/>
      <c r="P64" s="22"/>
      <c r="Q64" s="9"/>
      <c r="X64" s="9"/>
      <c r="AB64" s="22"/>
      <c r="AC64" s="22"/>
      <c r="AG64" s="22"/>
      <c r="AH64" s="22"/>
      <c r="AM64" s="22"/>
      <c r="AN64" s="22"/>
      <c r="AQ64" s="22"/>
      <c r="AR64" s="22"/>
      <c r="AS64" s="22"/>
      <c r="AT64" s="22"/>
    </row>
    <row r="65" spans="1:46" s="18" customFormat="1" x14ac:dyDescent="0.3">
      <c r="A65" s="26"/>
      <c r="B65" s="65"/>
      <c r="P65" s="22"/>
      <c r="Q65" s="9"/>
      <c r="X65" s="9"/>
      <c r="AB65" s="22"/>
      <c r="AC65" s="22"/>
      <c r="AG65" s="22"/>
      <c r="AH65" s="22"/>
      <c r="AM65" s="22"/>
      <c r="AN65" s="22"/>
      <c r="AQ65" s="22"/>
      <c r="AR65" s="22"/>
      <c r="AS65" s="22"/>
      <c r="AT65" s="22"/>
    </row>
    <row r="66" spans="1:46" s="18" customFormat="1" x14ac:dyDescent="0.3">
      <c r="A66" s="26"/>
      <c r="B66" s="65"/>
      <c r="P66" s="22"/>
      <c r="Q66" s="9"/>
      <c r="X66" s="9"/>
      <c r="AB66" s="22"/>
      <c r="AC66" s="22"/>
      <c r="AG66" s="22"/>
      <c r="AH66" s="22"/>
      <c r="AM66" s="22"/>
      <c r="AN66" s="22"/>
      <c r="AQ66" s="22"/>
      <c r="AR66" s="22"/>
      <c r="AS66" s="22"/>
      <c r="AT66" s="22"/>
    </row>
    <row r="67" spans="1:46" s="18" customFormat="1" x14ac:dyDescent="0.3">
      <c r="A67" s="26"/>
      <c r="B67" s="65"/>
      <c r="P67" s="22"/>
      <c r="Q67" s="9"/>
      <c r="X67" s="9"/>
      <c r="AB67" s="22"/>
      <c r="AC67" s="22"/>
      <c r="AG67" s="22"/>
      <c r="AH67" s="22"/>
      <c r="AM67" s="22"/>
      <c r="AN67" s="22"/>
      <c r="AQ67" s="22"/>
      <c r="AR67" s="22"/>
      <c r="AS67" s="22"/>
      <c r="AT67" s="22"/>
    </row>
    <row r="68" spans="1:46" s="18" customFormat="1" x14ac:dyDescent="0.3">
      <c r="A68" s="26"/>
      <c r="B68" s="65"/>
      <c r="P68" s="22"/>
      <c r="Q68" s="9"/>
      <c r="X68" s="9"/>
      <c r="AB68" s="22"/>
      <c r="AC68" s="22"/>
      <c r="AG68" s="22"/>
      <c r="AH68" s="22"/>
      <c r="AM68" s="22"/>
      <c r="AN68" s="22"/>
      <c r="AQ68" s="22"/>
      <c r="AR68" s="22"/>
      <c r="AS68" s="22"/>
      <c r="AT68" s="22"/>
    </row>
    <row r="69" spans="1:46" s="18" customFormat="1" x14ac:dyDescent="0.3">
      <c r="A69" s="26"/>
      <c r="B69" s="65"/>
      <c r="P69" s="22"/>
      <c r="Q69" s="9"/>
      <c r="X69" s="9"/>
      <c r="AB69" s="22"/>
      <c r="AC69" s="22"/>
      <c r="AG69" s="22"/>
      <c r="AH69" s="22"/>
      <c r="AM69" s="22"/>
      <c r="AN69" s="22"/>
      <c r="AQ69" s="22"/>
      <c r="AR69" s="22"/>
      <c r="AS69" s="22"/>
      <c r="AT69" s="22"/>
    </row>
    <row r="70" spans="1:46" s="18" customFormat="1" x14ac:dyDescent="0.3">
      <c r="A70" s="26"/>
      <c r="B70" s="65"/>
      <c r="P70" s="22"/>
      <c r="Q70" s="9"/>
      <c r="X70" s="9"/>
      <c r="AB70" s="22"/>
      <c r="AC70" s="22"/>
      <c r="AG70" s="22"/>
      <c r="AH70" s="22"/>
      <c r="AM70" s="22"/>
      <c r="AN70" s="22"/>
      <c r="AQ70" s="22"/>
      <c r="AR70" s="22"/>
      <c r="AS70" s="22"/>
      <c r="AT70" s="22"/>
    </row>
    <row r="71" spans="1:46" s="18" customFormat="1" x14ac:dyDescent="0.3">
      <c r="A71" s="26"/>
      <c r="B71" s="65"/>
      <c r="P71" s="22"/>
      <c r="Q71" s="9"/>
      <c r="X71" s="9"/>
      <c r="AB71" s="22"/>
      <c r="AC71" s="22"/>
      <c r="AG71" s="22"/>
      <c r="AH71" s="22"/>
      <c r="AM71" s="22"/>
      <c r="AN71" s="22"/>
      <c r="AQ71" s="22"/>
      <c r="AR71" s="22"/>
      <c r="AS71" s="22"/>
      <c r="AT71" s="22"/>
    </row>
    <row r="72" spans="1:46" s="18" customFormat="1" x14ac:dyDescent="0.3">
      <c r="A72" s="26"/>
      <c r="B72" s="65"/>
      <c r="P72" s="22"/>
      <c r="Q72" s="9"/>
      <c r="X72" s="9"/>
      <c r="AB72" s="22"/>
      <c r="AC72" s="22"/>
      <c r="AG72" s="22"/>
      <c r="AH72" s="22"/>
      <c r="AM72" s="22"/>
      <c r="AN72" s="22"/>
      <c r="AQ72" s="22"/>
      <c r="AR72" s="22"/>
      <c r="AS72" s="22"/>
      <c r="AT72" s="22"/>
    </row>
    <row r="73" spans="1:46" s="335" customFormat="1" x14ac:dyDescent="0.3">
      <c r="A73" s="333"/>
      <c r="B73" s="334"/>
      <c r="P73" s="336"/>
      <c r="Q73" s="337"/>
      <c r="X73" s="337"/>
      <c r="AB73" s="336"/>
      <c r="AC73" s="336"/>
      <c r="AG73" s="336"/>
      <c r="AH73" s="336"/>
      <c r="AM73" s="336"/>
      <c r="AN73" s="336"/>
      <c r="AQ73" s="336"/>
      <c r="AR73" s="336"/>
      <c r="AS73" s="336"/>
      <c r="AT73" s="336"/>
    </row>
    <row r="74" spans="1:46" s="335" customFormat="1" x14ac:dyDescent="0.3">
      <c r="A74" s="333"/>
      <c r="B74" s="334"/>
      <c r="P74" s="336"/>
      <c r="Q74" s="337"/>
      <c r="X74" s="337"/>
      <c r="AB74" s="336"/>
      <c r="AC74" s="336"/>
      <c r="AG74" s="336"/>
      <c r="AH74" s="336"/>
      <c r="AM74" s="336"/>
      <c r="AN74" s="336"/>
      <c r="AQ74" s="336"/>
      <c r="AR74" s="336"/>
      <c r="AS74" s="336"/>
      <c r="AT74" s="336"/>
    </row>
    <row r="75" spans="1:46" s="335" customFormat="1" x14ac:dyDescent="0.3">
      <c r="A75" s="333"/>
      <c r="B75" s="334"/>
      <c r="P75" s="336"/>
      <c r="Q75" s="337"/>
      <c r="X75" s="337"/>
      <c r="AB75" s="336"/>
      <c r="AC75" s="336"/>
      <c r="AG75" s="336"/>
      <c r="AH75" s="336"/>
      <c r="AM75" s="336"/>
      <c r="AN75" s="336"/>
      <c r="AQ75" s="336"/>
      <c r="AR75" s="336"/>
      <c r="AS75" s="336"/>
      <c r="AT75" s="336"/>
    </row>
    <row r="76" spans="1:46" s="335" customFormat="1" x14ac:dyDescent="0.3">
      <c r="A76" s="333"/>
      <c r="B76" s="334"/>
      <c r="P76" s="336"/>
      <c r="Q76" s="337"/>
      <c r="X76" s="337"/>
      <c r="AB76" s="336"/>
      <c r="AC76" s="336"/>
      <c r="AG76" s="336"/>
      <c r="AH76" s="336"/>
      <c r="AM76" s="336"/>
      <c r="AN76" s="336"/>
      <c r="AQ76" s="336"/>
      <c r="AR76" s="336"/>
      <c r="AS76" s="336"/>
      <c r="AT76" s="336"/>
    </row>
    <row r="77" spans="1:46" s="335" customFormat="1" x14ac:dyDescent="0.3">
      <c r="A77" s="333"/>
      <c r="B77" s="334"/>
      <c r="P77" s="336"/>
      <c r="Q77" s="337"/>
      <c r="X77" s="337"/>
      <c r="AB77" s="336"/>
      <c r="AC77" s="336"/>
      <c r="AG77" s="336"/>
      <c r="AH77" s="336"/>
      <c r="AM77" s="336"/>
      <c r="AN77" s="336"/>
      <c r="AQ77" s="336"/>
      <c r="AR77" s="336"/>
      <c r="AS77" s="336"/>
      <c r="AT77" s="336"/>
    </row>
    <row r="78" spans="1:46" s="335" customFormat="1" x14ac:dyDescent="0.3">
      <c r="A78" s="333"/>
      <c r="B78" s="334"/>
      <c r="P78" s="336"/>
      <c r="Q78" s="337"/>
      <c r="X78" s="337"/>
      <c r="AB78" s="336"/>
      <c r="AC78" s="336"/>
      <c r="AG78" s="336"/>
      <c r="AH78" s="336"/>
      <c r="AM78" s="336"/>
      <c r="AN78" s="336"/>
      <c r="AQ78" s="336"/>
      <c r="AR78" s="336"/>
      <c r="AS78" s="336"/>
      <c r="AT78" s="336"/>
    </row>
    <row r="79" spans="1:46" s="335" customFormat="1" x14ac:dyDescent="0.3">
      <c r="A79" s="333"/>
      <c r="B79" s="334"/>
      <c r="P79" s="336"/>
      <c r="Q79" s="337"/>
      <c r="X79" s="337"/>
      <c r="AB79" s="336"/>
      <c r="AC79" s="336"/>
      <c r="AG79" s="336"/>
      <c r="AH79" s="336"/>
      <c r="AM79" s="336"/>
      <c r="AN79" s="336"/>
      <c r="AQ79" s="336"/>
      <c r="AR79" s="336"/>
      <c r="AS79" s="336"/>
      <c r="AT79" s="336"/>
    </row>
    <row r="80" spans="1:46" s="335" customFormat="1" x14ac:dyDescent="0.3">
      <c r="A80" s="333"/>
      <c r="B80" s="334"/>
      <c r="P80" s="336"/>
      <c r="Q80" s="337"/>
      <c r="X80" s="337"/>
      <c r="AB80" s="336"/>
      <c r="AC80" s="336"/>
      <c r="AG80" s="336"/>
      <c r="AH80" s="336"/>
      <c r="AM80" s="336"/>
      <c r="AN80" s="336"/>
      <c r="AQ80" s="336"/>
      <c r="AR80" s="336"/>
      <c r="AS80" s="336"/>
      <c r="AT80" s="336"/>
    </row>
    <row r="81" spans="1:46" s="335" customFormat="1" x14ac:dyDescent="0.3">
      <c r="A81" s="333"/>
      <c r="B81" s="334"/>
      <c r="P81" s="336"/>
      <c r="Q81" s="337"/>
      <c r="X81" s="337"/>
      <c r="AB81" s="336"/>
      <c r="AC81" s="336"/>
      <c r="AG81" s="336"/>
      <c r="AH81" s="336"/>
      <c r="AM81" s="336"/>
      <c r="AN81" s="336"/>
      <c r="AQ81" s="336"/>
      <c r="AR81" s="336"/>
      <c r="AS81" s="336"/>
      <c r="AT81" s="336"/>
    </row>
    <row r="82" spans="1:46" s="335" customFormat="1" x14ac:dyDescent="0.3">
      <c r="A82" s="333"/>
      <c r="B82" s="334"/>
      <c r="P82" s="336"/>
      <c r="Q82" s="337"/>
      <c r="X82" s="337"/>
      <c r="AB82" s="336"/>
      <c r="AC82" s="336"/>
      <c r="AG82" s="336"/>
      <c r="AH82" s="336"/>
      <c r="AM82" s="336"/>
      <c r="AN82" s="336"/>
      <c r="AQ82" s="336"/>
      <c r="AR82" s="336"/>
      <c r="AS82" s="336"/>
      <c r="AT82" s="336"/>
    </row>
    <row r="83" spans="1:46" s="335" customFormat="1" x14ac:dyDescent="0.3">
      <c r="A83" s="333"/>
      <c r="B83" s="334"/>
      <c r="P83" s="336"/>
      <c r="Q83" s="337"/>
      <c r="X83" s="337"/>
      <c r="AB83" s="336"/>
      <c r="AC83" s="336"/>
      <c r="AG83" s="336"/>
      <c r="AH83" s="336"/>
      <c r="AM83" s="336"/>
      <c r="AN83" s="336"/>
      <c r="AQ83" s="336"/>
      <c r="AR83" s="336"/>
      <c r="AS83" s="336"/>
      <c r="AT83" s="336"/>
    </row>
    <row r="84" spans="1:46" s="335" customFormat="1" x14ac:dyDescent="0.3">
      <c r="A84" s="333"/>
      <c r="B84" s="334"/>
      <c r="P84" s="336"/>
      <c r="Q84" s="337"/>
      <c r="X84" s="337"/>
      <c r="AB84" s="336"/>
      <c r="AC84" s="336"/>
      <c r="AG84" s="336"/>
      <c r="AH84" s="336"/>
      <c r="AM84" s="336"/>
      <c r="AN84" s="336"/>
      <c r="AQ84" s="336"/>
      <c r="AR84" s="336"/>
      <c r="AS84" s="336"/>
      <c r="AT84" s="336"/>
    </row>
    <row r="85" spans="1:46" s="335" customFormat="1" x14ac:dyDescent="0.3">
      <c r="A85" s="333"/>
      <c r="B85" s="334"/>
      <c r="P85" s="336"/>
      <c r="Q85" s="337"/>
      <c r="X85" s="337"/>
      <c r="AB85" s="336"/>
      <c r="AC85" s="336"/>
      <c r="AG85" s="336"/>
      <c r="AH85" s="336"/>
      <c r="AM85" s="336"/>
      <c r="AN85" s="336"/>
      <c r="AQ85" s="336"/>
      <c r="AR85" s="336"/>
      <c r="AS85" s="336"/>
      <c r="AT85" s="336"/>
    </row>
    <row r="86" spans="1:46" s="335" customFormat="1" x14ac:dyDescent="0.3">
      <c r="A86" s="333"/>
      <c r="B86" s="334"/>
      <c r="P86" s="336"/>
      <c r="Q86" s="337"/>
      <c r="X86" s="337"/>
      <c r="AB86" s="336"/>
      <c r="AC86" s="336"/>
      <c r="AG86" s="336"/>
      <c r="AH86" s="336"/>
      <c r="AM86" s="336"/>
      <c r="AN86" s="336"/>
      <c r="AQ86" s="336"/>
      <c r="AR86" s="336"/>
      <c r="AS86" s="336"/>
      <c r="AT86" s="336"/>
    </row>
    <row r="87" spans="1:46" s="335" customFormat="1" x14ac:dyDescent="0.3">
      <c r="A87" s="333"/>
      <c r="B87" s="334"/>
      <c r="P87" s="336"/>
      <c r="Q87" s="337"/>
      <c r="X87" s="337"/>
      <c r="AB87" s="336"/>
      <c r="AC87" s="336"/>
      <c r="AG87" s="336"/>
      <c r="AH87" s="336"/>
      <c r="AM87" s="336"/>
      <c r="AN87" s="336"/>
      <c r="AQ87" s="336"/>
      <c r="AR87" s="336"/>
      <c r="AS87" s="336"/>
      <c r="AT87" s="336"/>
    </row>
    <row r="88" spans="1:46" s="335" customFormat="1" x14ac:dyDescent="0.3">
      <c r="A88" s="333"/>
      <c r="B88" s="334"/>
      <c r="P88" s="336"/>
      <c r="Q88" s="337"/>
      <c r="X88" s="337"/>
      <c r="AB88" s="336"/>
      <c r="AC88" s="336"/>
      <c r="AG88" s="336"/>
      <c r="AH88" s="336"/>
      <c r="AM88" s="336"/>
      <c r="AN88" s="336"/>
      <c r="AQ88" s="336"/>
      <c r="AR88" s="336"/>
      <c r="AS88" s="336"/>
      <c r="AT88" s="336"/>
    </row>
    <row r="89" spans="1:46" s="335" customFormat="1" x14ac:dyDescent="0.3">
      <c r="A89" s="333"/>
      <c r="B89" s="334"/>
      <c r="P89" s="336"/>
      <c r="Q89" s="337"/>
      <c r="X89" s="337"/>
      <c r="AB89" s="336"/>
      <c r="AC89" s="336"/>
      <c r="AG89" s="336"/>
      <c r="AH89" s="336"/>
      <c r="AM89" s="336"/>
      <c r="AN89" s="336"/>
      <c r="AQ89" s="336"/>
      <c r="AR89" s="336"/>
      <c r="AS89" s="336"/>
      <c r="AT89" s="336"/>
    </row>
    <row r="90" spans="1:46" s="335" customFormat="1" x14ac:dyDescent="0.3">
      <c r="A90" s="333"/>
      <c r="B90" s="334"/>
      <c r="P90" s="336"/>
      <c r="Q90" s="337"/>
      <c r="X90" s="337"/>
      <c r="AB90" s="336"/>
      <c r="AC90" s="336"/>
      <c r="AG90" s="336"/>
      <c r="AH90" s="336"/>
      <c r="AM90" s="336"/>
      <c r="AN90" s="336"/>
      <c r="AQ90" s="336"/>
      <c r="AR90" s="336"/>
      <c r="AS90" s="336"/>
      <c r="AT90" s="336"/>
    </row>
    <row r="91" spans="1:46" s="335" customFormat="1" x14ac:dyDescent="0.3">
      <c r="A91" s="333"/>
      <c r="B91" s="334"/>
      <c r="P91" s="336"/>
      <c r="Q91" s="337"/>
      <c r="X91" s="337"/>
      <c r="AB91" s="336"/>
      <c r="AC91" s="336"/>
      <c r="AG91" s="336"/>
      <c r="AH91" s="336"/>
      <c r="AM91" s="336"/>
      <c r="AN91" s="336"/>
      <c r="AQ91" s="336"/>
      <c r="AR91" s="336"/>
      <c r="AS91" s="336"/>
      <c r="AT91" s="336"/>
    </row>
    <row r="92" spans="1:46" s="335" customFormat="1" x14ac:dyDescent="0.3">
      <c r="A92" s="333"/>
      <c r="B92" s="334"/>
      <c r="P92" s="336"/>
      <c r="Q92" s="337"/>
      <c r="X92" s="337"/>
      <c r="AB92" s="336"/>
      <c r="AC92" s="336"/>
      <c r="AG92" s="336"/>
      <c r="AH92" s="336"/>
      <c r="AM92" s="336"/>
      <c r="AN92" s="336"/>
      <c r="AQ92" s="336"/>
      <c r="AR92" s="336"/>
      <c r="AS92" s="336"/>
      <c r="AT92" s="336"/>
    </row>
    <row r="93" spans="1:46" s="335" customFormat="1" x14ac:dyDescent="0.3">
      <c r="A93" s="333"/>
      <c r="B93" s="334"/>
      <c r="P93" s="336"/>
      <c r="Q93" s="337"/>
      <c r="X93" s="337"/>
      <c r="AB93" s="336"/>
      <c r="AC93" s="336"/>
      <c r="AG93" s="336"/>
      <c r="AH93" s="336"/>
      <c r="AM93" s="336"/>
      <c r="AN93" s="336"/>
      <c r="AQ93" s="336"/>
      <c r="AR93" s="336"/>
      <c r="AS93" s="336"/>
      <c r="AT93" s="336"/>
    </row>
    <row r="94" spans="1:46" s="335" customFormat="1" x14ac:dyDescent="0.3">
      <c r="A94" s="333"/>
      <c r="B94" s="334"/>
      <c r="P94" s="336"/>
      <c r="Q94" s="337"/>
      <c r="X94" s="337"/>
      <c r="AB94" s="336"/>
      <c r="AC94" s="336"/>
      <c r="AG94" s="336"/>
      <c r="AH94" s="336"/>
      <c r="AM94" s="336"/>
      <c r="AN94" s="336"/>
      <c r="AQ94" s="336"/>
      <c r="AR94" s="336"/>
      <c r="AS94" s="336"/>
      <c r="AT94" s="336"/>
    </row>
    <row r="95" spans="1:46" s="335" customFormat="1" x14ac:dyDescent="0.3">
      <c r="A95" s="333"/>
      <c r="B95" s="334"/>
      <c r="P95" s="336"/>
      <c r="Q95" s="337"/>
      <c r="X95" s="337"/>
      <c r="AB95" s="336"/>
      <c r="AC95" s="336"/>
      <c r="AG95" s="336"/>
      <c r="AH95" s="336"/>
      <c r="AM95" s="336"/>
      <c r="AN95" s="336"/>
      <c r="AQ95" s="336"/>
      <c r="AR95" s="336"/>
      <c r="AS95" s="336"/>
      <c r="AT95" s="336"/>
    </row>
    <row r="96" spans="1:46" s="335" customFormat="1" x14ac:dyDescent="0.3">
      <c r="A96" s="333"/>
      <c r="B96" s="334"/>
      <c r="P96" s="336"/>
      <c r="Q96" s="337"/>
      <c r="X96" s="337"/>
      <c r="AB96" s="336"/>
      <c r="AC96" s="336"/>
      <c r="AG96" s="336"/>
      <c r="AH96" s="336"/>
      <c r="AM96" s="336"/>
      <c r="AN96" s="336"/>
      <c r="AQ96" s="336"/>
      <c r="AR96" s="336"/>
      <c r="AS96" s="336"/>
      <c r="AT96" s="336"/>
    </row>
    <row r="97" spans="1:46" s="335" customFormat="1" x14ac:dyDescent="0.3">
      <c r="A97" s="333"/>
      <c r="B97" s="334"/>
      <c r="P97" s="336"/>
      <c r="Q97" s="337"/>
      <c r="X97" s="337"/>
      <c r="AB97" s="336"/>
      <c r="AC97" s="336"/>
      <c r="AG97" s="336"/>
      <c r="AH97" s="336"/>
      <c r="AM97" s="336"/>
      <c r="AN97" s="336"/>
      <c r="AQ97" s="336"/>
      <c r="AR97" s="336"/>
      <c r="AS97" s="336"/>
      <c r="AT97" s="336"/>
    </row>
    <row r="98" spans="1:46" s="335" customFormat="1" x14ac:dyDescent="0.3">
      <c r="A98" s="333"/>
      <c r="B98" s="334"/>
      <c r="P98" s="336"/>
      <c r="Q98" s="337"/>
      <c r="X98" s="337"/>
      <c r="AB98" s="336"/>
      <c r="AC98" s="336"/>
      <c r="AG98" s="336"/>
      <c r="AH98" s="336"/>
      <c r="AM98" s="336"/>
      <c r="AN98" s="336"/>
      <c r="AQ98" s="336"/>
      <c r="AR98" s="336"/>
      <c r="AS98" s="336"/>
      <c r="AT98" s="336"/>
    </row>
    <row r="99" spans="1:46" s="335" customFormat="1" x14ac:dyDescent="0.3">
      <c r="A99" s="333"/>
      <c r="B99" s="334"/>
      <c r="P99" s="336"/>
      <c r="Q99" s="337"/>
      <c r="X99" s="337"/>
      <c r="AB99" s="336"/>
      <c r="AC99" s="336"/>
      <c r="AG99" s="336"/>
      <c r="AH99" s="336"/>
      <c r="AM99" s="336"/>
      <c r="AN99" s="336"/>
      <c r="AQ99" s="336"/>
      <c r="AR99" s="336"/>
      <c r="AS99" s="336"/>
      <c r="AT99" s="336"/>
    </row>
    <row r="100" spans="1:46" s="335" customFormat="1" x14ac:dyDescent="0.3">
      <c r="A100" s="333"/>
      <c r="B100" s="334"/>
      <c r="P100" s="336"/>
      <c r="Q100" s="337"/>
      <c r="X100" s="337"/>
      <c r="AB100" s="336"/>
      <c r="AC100" s="336"/>
      <c r="AG100" s="336"/>
      <c r="AH100" s="336"/>
      <c r="AM100" s="336"/>
      <c r="AN100" s="336"/>
      <c r="AQ100" s="336"/>
      <c r="AR100" s="336"/>
      <c r="AS100" s="336"/>
      <c r="AT100" s="336"/>
    </row>
    <row r="101" spans="1:46" s="335" customFormat="1" x14ac:dyDescent="0.3">
      <c r="A101" s="333"/>
      <c r="B101" s="334"/>
      <c r="P101" s="336"/>
      <c r="Q101" s="337"/>
      <c r="X101" s="337"/>
      <c r="AB101" s="336"/>
      <c r="AC101" s="336"/>
      <c r="AG101" s="336"/>
      <c r="AH101" s="336"/>
      <c r="AM101" s="336"/>
      <c r="AN101" s="336"/>
      <c r="AQ101" s="336"/>
      <c r="AR101" s="336"/>
      <c r="AS101" s="336"/>
      <c r="AT101" s="336"/>
    </row>
    <row r="102" spans="1:46" s="335" customFormat="1" x14ac:dyDescent="0.3">
      <c r="A102" s="333"/>
      <c r="B102" s="334"/>
      <c r="P102" s="336"/>
      <c r="Q102" s="337"/>
      <c r="X102" s="337"/>
      <c r="AB102" s="336"/>
      <c r="AC102" s="336"/>
      <c r="AG102" s="336"/>
      <c r="AH102" s="336"/>
      <c r="AM102" s="336"/>
      <c r="AN102" s="336"/>
      <c r="AQ102" s="336"/>
      <c r="AR102" s="336"/>
      <c r="AS102" s="336"/>
      <c r="AT102" s="336"/>
    </row>
    <row r="103" spans="1:46" s="335" customFormat="1" x14ac:dyDescent="0.3">
      <c r="A103" s="333"/>
      <c r="B103" s="334"/>
      <c r="P103" s="336"/>
      <c r="Q103" s="337"/>
      <c r="X103" s="337"/>
      <c r="AB103" s="336"/>
      <c r="AC103" s="336"/>
      <c r="AG103" s="336"/>
      <c r="AH103" s="336"/>
      <c r="AM103" s="336"/>
      <c r="AN103" s="336"/>
      <c r="AQ103" s="336"/>
      <c r="AR103" s="336"/>
      <c r="AS103" s="336"/>
      <c r="AT103" s="336"/>
    </row>
    <row r="104" spans="1:46" s="335" customFormat="1" x14ac:dyDescent="0.3">
      <c r="A104" s="333"/>
      <c r="B104" s="334"/>
      <c r="P104" s="336"/>
      <c r="Q104" s="337"/>
      <c r="X104" s="337"/>
      <c r="AB104" s="336"/>
      <c r="AC104" s="336"/>
      <c r="AG104" s="336"/>
      <c r="AH104" s="336"/>
      <c r="AM104" s="336"/>
      <c r="AN104" s="336"/>
      <c r="AQ104" s="336"/>
      <c r="AR104" s="336"/>
      <c r="AS104" s="336"/>
      <c r="AT104" s="336"/>
    </row>
    <row r="105" spans="1:46" s="335" customFormat="1" x14ac:dyDescent="0.3">
      <c r="A105" s="333"/>
      <c r="B105" s="334"/>
      <c r="P105" s="336"/>
      <c r="Q105" s="337"/>
      <c r="X105" s="337"/>
      <c r="AB105" s="336"/>
      <c r="AC105" s="336"/>
      <c r="AG105" s="336"/>
      <c r="AH105" s="336"/>
      <c r="AM105" s="336"/>
      <c r="AN105" s="336"/>
      <c r="AQ105" s="336"/>
      <c r="AR105" s="336"/>
      <c r="AS105" s="336"/>
      <c r="AT105" s="336"/>
    </row>
    <row r="106" spans="1:46" s="335" customFormat="1" x14ac:dyDescent="0.3">
      <c r="A106" s="333"/>
      <c r="B106" s="334"/>
      <c r="P106" s="336"/>
      <c r="Q106" s="337"/>
      <c r="X106" s="337"/>
      <c r="AB106" s="336"/>
      <c r="AC106" s="336"/>
      <c r="AG106" s="336"/>
      <c r="AH106" s="336"/>
      <c r="AM106" s="336"/>
      <c r="AN106" s="336"/>
      <c r="AQ106" s="336"/>
      <c r="AR106" s="336"/>
      <c r="AS106" s="336"/>
      <c r="AT106" s="336"/>
    </row>
    <row r="107" spans="1:46" s="335" customFormat="1" x14ac:dyDescent="0.3">
      <c r="A107" s="333"/>
      <c r="B107" s="334"/>
      <c r="P107" s="336"/>
      <c r="Q107" s="337"/>
      <c r="X107" s="337"/>
      <c r="AB107" s="336"/>
      <c r="AC107" s="336"/>
      <c r="AG107" s="336"/>
      <c r="AH107" s="336"/>
      <c r="AM107" s="336"/>
      <c r="AN107" s="336"/>
      <c r="AQ107" s="336"/>
      <c r="AR107" s="336"/>
      <c r="AS107" s="336"/>
      <c r="AT107" s="336"/>
    </row>
    <row r="108" spans="1:46" s="335" customFormat="1" x14ac:dyDescent="0.3">
      <c r="A108" s="333"/>
      <c r="B108" s="334"/>
      <c r="P108" s="336"/>
      <c r="Q108" s="337"/>
      <c r="X108" s="337"/>
      <c r="AB108" s="336"/>
      <c r="AC108" s="336"/>
      <c r="AG108" s="336"/>
      <c r="AH108" s="336"/>
      <c r="AM108" s="336"/>
      <c r="AN108" s="336"/>
      <c r="AQ108" s="336"/>
      <c r="AR108" s="336"/>
      <c r="AS108" s="336"/>
      <c r="AT108" s="336"/>
    </row>
    <row r="109" spans="1:46" s="335" customFormat="1" x14ac:dyDescent="0.3">
      <c r="A109" s="333"/>
      <c r="B109" s="334"/>
      <c r="P109" s="336"/>
      <c r="Q109" s="337"/>
      <c r="X109" s="337"/>
      <c r="AB109" s="336"/>
      <c r="AC109" s="336"/>
      <c r="AG109" s="336"/>
      <c r="AH109" s="336"/>
      <c r="AM109" s="336"/>
      <c r="AN109" s="336"/>
      <c r="AQ109" s="336"/>
      <c r="AR109" s="336"/>
      <c r="AS109" s="336"/>
      <c r="AT109" s="336"/>
    </row>
    <row r="110" spans="1:46" s="335" customFormat="1" x14ac:dyDescent="0.3">
      <c r="A110" s="333"/>
      <c r="B110" s="334"/>
      <c r="P110" s="336"/>
      <c r="Q110" s="337"/>
      <c r="X110" s="337"/>
      <c r="AB110" s="336"/>
      <c r="AC110" s="336"/>
      <c r="AG110" s="336"/>
      <c r="AH110" s="336"/>
      <c r="AM110" s="336"/>
      <c r="AN110" s="336"/>
      <c r="AQ110" s="336"/>
      <c r="AR110" s="336"/>
      <c r="AS110" s="336"/>
      <c r="AT110" s="336"/>
    </row>
    <row r="111" spans="1:46" s="335" customFormat="1" x14ac:dyDescent="0.3">
      <c r="A111" s="333"/>
      <c r="B111" s="334"/>
      <c r="P111" s="336"/>
      <c r="Q111" s="337"/>
      <c r="X111" s="337"/>
      <c r="AB111" s="336"/>
      <c r="AC111" s="336"/>
      <c r="AG111" s="336"/>
      <c r="AH111" s="336"/>
      <c r="AM111" s="336"/>
      <c r="AN111" s="336"/>
      <c r="AQ111" s="336"/>
      <c r="AR111" s="336"/>
      <c r="AS111" s="336"/>
      <c r="AT111" s="336"/>
    </row>
    <row r="112" spans="1:46" s="335" customFormat="1" x14ac:dyDescent="0.3">
      <c r="A112" s="333"/>
      <c r="B112" s="334"/>
      <c r="P112" s="336"/>
      <c r="Q112" s="337"/>
      <c r="X112" s="337"/>
      <c r="AB112" s="336"/>
      <c r="AC112" s="336"/>
      <c r="AG112" s="336"/>
      <c r="AH112" s="336"/>
      <c r="AM112" s="336"/>
      <c r="AN112" s="336"/>
      <c r="AQ112" s="336"/>
      <c r="AR112" s="336"/>
      <c r="AS112" s="336"/>
      <c r="AT112" s="336"/>
    </row>
    <row r="113" spans="1:46" s="335" customFormat="1" x14ac:dyDescent="0.3">
      <c r="A113" s="333"/>
      <c r="B113" s="334"/>
      <c r="P113" s="336"/>
      <c r="Q113" s="337"/>
      <c r="X113" s="337"/>
      <c r="AB113" s="336"/>
      <c r="AC113" s="336"/>
      <c r="AG113" s="336"/>
      <c r="AH113" s="336"/>
      <c r="AM113" s="336"/>
      <c r="AN113" s="336"/>
      <c r="AQ113" s="336"/>
      <c r="AR113" s="336"/>
      <c r="AS113" s="336"/>
      <c r="AT113" s="336"/>
    </row>
    <row r="114" spans="1:46" s="335" customFormat="1" x14ac:dyDescent="0.3">
      <c r="A114" s="333"/>
      <c r="B114" s="334"/>
      <c r="P114" s="336"/>
      <c r="Q114" s="337"/>
      <c r="X114" s="337"/>
      <c r="AB114" s="336"/>
      <c r="AC114" s="336"/>
      <c r="AG114" s="336"/>
      <c r="AH114" s="336"/>
      <c r="AM114" s="336"/>
      <c r="AN114" s="336"/>
      <c r="AQ114" s="336"/>
      <c r="AR114" s="336"/>
      <c r="AS114" s="336"/>
      <c r="AT114" s="336"/>
    </row>
    <row r="115" spans="1:46" s="335" customFormat="1" x14ac:dyDescent="0.3">
      <c r="A115" s="333"/>
      <c r="B115" s="334"/>
      <c r="P115" s="336"/>
      <c r="Q115" s="337"/>
      <c r="X115" s="337"/>
      <c r="AB115" s="336"/>
      <c r="AC115" s="336"/>
      <c r="AG115" s="336"/>
      <c r="AH115" s="336"/>
      <c r="AM115" s="336"/>
      <c r="AN115" s="336"/>
      <c r="AQ115" s="336"/>
      <c r="AR115" s="336"/>
      <c r="AS115" s="336"/>
      <c r="AT115" s="336"/>
    </row>
    <row r="116" spans="1:46" s="335" customFormat="1" x14ac:dyDescent="0.3">
      <c r="A116" s="333"/>
      <c r="B116" s="334"/>
      <c r="P116" s="336"/>
      <c r="Q116" s="337"/>
      <c r="X116" s="337"/>
      <c r="AB116" s="336"/>
      <c r="AC116" s="336"/>
      <c r="AG116" s="336"/>
      <c r="AH116" s="336"/>
      <c r="AM116" s="336"/>
      <c r="AN116" s="336"/>
      <c r="AQ116" s="336"/>
      <c r="AR116" s="336"/>
      <c r="AS116" s="336"/>
      <c r="AT116" s="336"/>
    </row>
    <row r="117" spans="1:46" s="335" customFormat="1" x14ac:dyDescent="0.3">
      <c r="A117" s="333"/>
      <c r="B117" s="334"/>
      <c r="P117" s="336"/>
      <c r="Q117" s="337"/>
      <c r="X117" s="337"/>
      <c r="AB117" s="336"/>
      <c r="AC117" s="336"/>
      <c r="AG117" s="336"/>
      <c r="AH117" s="336"/>
      <c r="AM117" s="336"/>
      <c r="AN117" s="336"/>
      <c r="AQ117" s="336"/>
      <c r="AR117" s="336"/>
      <c r="AS117" s="336"/>
      <c r="AT117" s="336"/>
    </row>
    <row r="118" spans="1:46" s="335" customFormat="1" x14ac:dyDescent="0.3">
      <c r="A118" s="333"/>
      <c r="B118" s="334"/>
      <c r="P118" s="336"/>
      <c r="Q118" s="337"/>
      <c r="X118" s="337"/>
      <c r="AB118" s="336"/>
      <c r="AC118" s="336"/>
      <c r="AG118" s="336"/>
      <c r="AH118" s="336"/>
      <c r="AM118" s="336"/>
      <c r="AN118" s="336"/>
      <c r="AQ118" s="336"/>
      <c r="AR118" s="336"/>
      <c r="AS118" s="336"/>
      <c r="AT118" s="336"/>
    </row>
    <row r="119" spans="1:46" s="335" customFormat="1" x14ac:dyDescent="0.3">
      <c r="A119" s="333"/>
      <c r="B119" s="334"/>
      <c r="P119" s="336"/>
      <c r="Q119" s="337"/>
      <c r="X119" s="337"/>
      <c r="AB119" s="336"/>
      <c r="AC119" s="336"/>
      <c r="AG119" s="336"/>
      <c r="AH119" s="336"/>
      <c r="AM119" s="336"/>
      <c r="AN119" s="336"/>
      <c r="AQ119" s="336"/>
      <c r="AR119" s="336"/>
      <c r="AS119" s="336"/>
      <c r="AT119" s="336"/>
    </row>
    <row r="120" spans="1:46" s="335" customFormat="1" x14ac:dyDescent="0.3">
      <c r="A120" s="333"/>
      <c r="B120" s="334"/>
      <c r="P120" s="336"/>
      <c r="Q120" s="337"/>
      <c r="X120" s="337"/>
      <c r="AB120" s="336"/>
      <c r="AC120" s="336"/>
      <c r="AG120" s="336"/>
      <c r="AH120" s="336"/>
      <c r="AM120" s="336"/>
      <c r="AN120" s="336"/>
      <c r="AQ120" s="336"/>
      <c r="AR120" s="336"/>
      <c r="AS120" s="336"/>
      <c r="AT120" s="336"/>
    </row>
    <row r="121" spans="1:46" s="335" customFormat="1" x14ac:dyDescent="0.3">
      <c r="A121" s="333"/>
      <c r="B121" s="334"/>
      <c r="P121" s="336"/>
      <c r="Q121" s="337"/>
      <c r="X121" s="337"/>
      <c r="AB121" s="336"/>
      <c r="AC121" s="336"/>
      <c r="AG121" s="336"/>
      <c r="AH121" s="336"/>
      <c r="AM121" s="336"/>
      <c r="AN121" s="336"/>
      <c r="AQ121" s="336"/>
      <c r="AR121" s="336"/>
      <c r="AS121" s="336"/>
      <c r="AT121" s="336"/>
    </row>
    <row r="122" spans="1:46" s="335" customFormat="1" x14ac:dyDescent="0.3">
      <c r="A122" s="333"/>
      <c r="B122" s="334"/>
      <c r="P122" s="336"/>
      <c r="Q122" s="337"/>
      <c r="X122" s="337"/>
      <c r="AB122" s="336"/>
      <c r="AC122" s="336"/>
      <c r="AG122" s="336"/>
      <c r="AH122" s="336"/>
      <c r="AM122" s="336"/>
      <c r="AN122" s="336"/>
      <c r="AQ122" s="336"/>
      <c r="AR122" s="336"/>
      <c r="AS122" s="336"/>
      <c r="AT122" s="336"/>
    </row>
    <row r="123" spans="1:46" s="335" customFormat="1" x14ac:dyDescent="0.3">
      <c r="A123" s="333"/>
      <c r="B123" s="334"/>
      <c r="P123" s="336"/>
      <c r="Q123" s="337"/>
      <c r="X123" s="337"/>
      <c r="AB123" s="336"/>
      <c r="AC123" s="336"/>
      <c r="AG123" s="336"/>
      <c r="AH123" s="336"/>
      <c r="AM123" s="336"/>
      <c r="AN123" s="336"/>
      <c r="AQ123" s="336"/>
      <c r="AR123" s="336"/>
      <c r="AS123" s="336"/>
      <c r="AT123" s="336"/>
    </row>
    <row r="124" spans="1:46" s="335" customFormat="1" x14ac:dyDescent="0.3">
      <c r="A124" s="333"/>
      <c r="B124" s="334"/>
      <c r="P124" s="336"/>
      <c r="Q124" s="337"/>
      <c r="X124" s="337"/>
      <c r="AB124" s="336"/>
      <c r="AC124" s="336"/>
      <c r="AG124" s="336"/>
      <c r="AH124" s="336"/>
      <c r="AM124" s="336"/>
      <c r="AN124" s="336"/>
      <c r="AQ124" s="336"/>
      <c r="AR124" s="336"/>
      <c r="AS124" s="336"/>
      <c r="AT124" s="336"/>
    </row>
    <row r="125" spans="1:46" s="335" customFormat="1" x14ac:dyDescent="0.3">
      <c r="A125" s="333"/>
      <c r="B125" s="334"/>
      <c r="P125" s="336"/>
      <c r="Q125" s="337"/>
      <c r="X125" s="337"/>
      <c r="AB125" s="336"/>
      <c r="AC125" s="336"/>
      <c r="AG125" s="336"/>
      <c r="AH125" s="336"/>
      <c r="AM125" s="336"/>
      <c r="AN125" s="336"/>
      <c r="AQ125" s="336"/>
      <c r="AR125" s="336"/>
      <c r="AS125" s="336"/>
      <c r="AT125" s="336"/>
    </row>
    <row r="126" spans="1:46" s="335" customFormat="1" x14ac:dyDescent="0.3">
      <c r="A126" s="333"/>
      <c r="B126" s="334"/>
      <c r="P126" s="336"/>
      <c r="Q126" s="337"/>
      <c r="X126" s="337"/>
      <c r="AB126" s="336"/>
      <c r="AC126" s="336"/>
      <c r="AG126" s="336"/>
      <c r="AH126" s="336"/>
      <c r="AM126" s="336"/>
      <c r="AN126" s="336"/>
      <c r="AQ126" s="336"/>
      <c r="AR126" s="336"/>
      <c r="AS126" s="336"/>
      <c r="AT126" s="336"/>
    </row>
    <row r="127" spans="1:46" s="335" customFormat="1" x14ac:dyDescent="0.3">
      <c r="A127" s="333"/>
      <c r="B127" s="334"/>
      <c r="P127" s="336"/>
      <c r="Q127" s="337"/>
      <c r="X127" s="337"/>
      <c r="AB127" s="336"/>
      <c r="AC127" s="336"/>
      <c r="AG127" s="336"/>
      <c r="AH127" s="336"/>
      <c r="AM127" s="336"/>
      <c r="AN127" s="336"/>
      <c r="AQ127" s="336"/>
      <c r="AR127" s="336"/>
      <c r="AS127" s="336"/>
      <c r="AT127" s="336"/>
    </row>
    <row r="128" spans="1:46" s="335" customFormat="1" x14ac:dyDescent="0.3">
      <c r="A128" s="333"/>
      <c r="B128" s="334"/>
      <c r="P128" s="336"/>
      <c r="Q128" s="337"/>
      <c r="X128" s="337"/>
      <c r="AB128" s="336"/>
      <c r="AC128" s="336"/>
      <c r="AG128" s="336"/>
      <c r="AH128" s="336"/>
      <c r="AM128" s="336"/>
      <c r="AN128" s="336"/>
      <c r="AQ128" s="336"/>
      <c r="AR128" s="336"/>
      <c r="AS128" s="336"/>
      <c r="AT128" s="336"/>
    </row>
    <row r="129" spans="1:46" s="335" customFormat="1" x14ac:dyDescent="0.3">
      <c r="A129" s="333"/>
      <c r="B129" s="334"/>
      <c r="P129" s="336"/>
      <c r="Q129" s="337"/>
      <c r="X129" s="337"/>
      <c r="AB129" s="336"/>
      <c r="AC129" s="336"/>
      <c r="AG129" s="336"/>
      <c r="AH129" s="336"/>
      <c r="AM129" s="336"/>
      <c r="AN129" s="336"/>
      <c r="AQ129" s="336"/>
      <c r="AR129" s="336"/>
      <c r="AS129" s="336"/>
      <c r="AT129" s="336"/>
    </row>
    <row r="130" spans="1:46" s="335" customFormat="1" x14ac:dyDescent="0.3">
      <c r="A130" s="333"/>
      <c r="B130" s="334"/>
      <c r="P130" s="336"/>
      <c r="Q130" s="337"/>
      <c r="X130" s="337"/>
      <c r="AB130" s="336"/>
      <c r="AC130" s="336"/>
      <c r="AG130" s="336"/>
      <c r="AH130" s="336"/>
      <c r="AM130" s="336"/>
      <c r="AN130" s="336"/>
      <c r="AQ130" s="336"/>
      <c r="AR130" s="336"/>
      <c r="AS130" s="336"/>
      <c r="AT130" s="336"/>
    </row>
    <row r="131" spans="1:46" s="335" customFormat="1" x14ac:dyDescent="0.3">
      <c r="A131" s="333"/>
      <c r="B131" s="334"/>
      <c r="P131" s="336"/>
      <c r="Q131" s="337"/>
      <c r="X131" s="337"/>
      <c r="AB131" s="336"/>
      <c r="AC131" s="336"/>
      <c r="AG131" s="336"/>
      <c r="AH131" s="336"/>
      <c r="AM131" s="336"/>
      <c r="AN131" s="336"/>
      <c r="AQ131" s="336"/>
      <c r="AR131" s="336"/>
      <c r="AS131" s="336"/>
      <c r="AT131" s="336"/>
    </row>
    <row r="132" spans="1:46" s="335" customFormat="1" x14ac:dyDescent="0.3">
      <c r="A132" s="333"/>
      <c r="B132" s="334"/>
      <c r="P132" s="336"/>
      <c r="Q132" s="337"/>
      <c r="X132" s="337"/>
      <c r="AB132" s="336"/>
      <c r="AC132" s="336"/>
      <c r="AG132" s="336"/>
      <c r="AH132" s="336"/>
      <c r="AM132" s="336"/>
      <c r="AN132" s="336"/>
      <c r="AQ132" s="336"/>
      <c r="AR132" s="336"/>
      <c r="AS132" s="336"/>
      <c r="AT132" s="336"/>
    </row>
    <row r="133" spans="1:46" x14ac:dyDescent="0.3">
      <c r="K133"/>
      <c r="L133"/>
      <c r="M133"/>
      <c r="N133"/>
      <c r="O133"/>
      <c r="P133" s="11"/>
      <c r="Q133" s="13"/>
      <c r="R133"/>
      <c r="S133"/>
      <c r="T133"/>
      <c r="U133"/>
      <c r="V133"/>
      <c r="W133"/>
      <c r="X133" s="13"/>
      <c r="Y133"/>
      <c r="Z133"/>
      <c r="AA133"/>
      <c r="AB133" s="11"/>
      <c r="AC133" s="17"/>
      <c r="AD133"/>
      <c r="AE133"/>
      <c r="AF133"/>
      <c r="AG133" s="11"/>
      <c r="AH133" s="17"/>
      <c r="AI133"/>
      <c r="AJ133"/>
      <c r="AK133"/>
      <c r="AL133"/>
      <c r="AM133" s="11"/>
      <c r="AN133" s="17"/>
      <c r="AO133"/>
      <c r="AP133"/>
      <c r="AQ133" s="11"/>
      <c r="AR133" s="17"/>
      <c r="AS133" s="11"/>
      <c r="AT133" s="11"/>
    </row>
    <row r="134" spans="1:46" x14ac:dyDescent="0.3">
      <c r="K134"/>
      <c r="L134"/>
      <c r="M134"/>
      <c r="N134"/>
      <c r="O134"/>
      <c r="P134" s="11"/>
      <c r="Q134" s="13"/>
      <c r="R134"/>
      <c r="S134"/>
      <c r="T134"/>
      <c r="U134"/>
      <c r="V134"/>
      <c r="W134"/>
      <c r="X134" s="13"/>
      <c r="Y134"/>
      <c r="Z134"/>
      <c r="AA134"/>
      <c r="AB134" s="11"/>
      <c r="AC134" s="17"/>
      <c r="AD134"/>
      <c r="AE134"/>
      <c r="AF134"/>
      <c r="AG134" s="11"/>
      <c r="AH134" s="17"/>
      <c r="AI134"/>
      <c r="AJ134"/>
      <c r="AK134"/>
      <c r="AL134"/>
      <c r="AM134" s="11"/>
      <c r="AN134" s="17"/>
      <c r="AO134"/>
      <c r="AP134"/>
      <c r="AQ134" s="11"/>
      <c r="AR134" s="17"/>
      <c r="AS134" s="11"/>
      <c r="AT134" s="11"/>
    </row>
    <row r="135" spans="1:46" x14ac:dyDescent="0.3">
      <c r="K135"/>
      <c r="L135"/>
      <c r="M135"/>
      <c r="N135"/>
      <c r="O135"/>
      <c r="P135" s="11"/>
      <c r="Q135" s="13"/>
      <c r="R135"/>
      <c r="S135"/>
      <c r="T135"/>
      <c r="U135"/>
      <c r="V135"/>
      <c r="W135"/>
      <c r="X135" s="13"/>
      <c r="Y135"/>
      <c r="Z135"/>
      <c r="AA135"/>
      <c r="AB135" s="11"/>
      <c r="AC135" s="17"/>
      <c r="AD135"/>
      <c r="AE135"/>
      <c r="AF135"/>
      <c r="AG135" s="11"/>
      <c r="AH135" s="17"/>
      <c r="AI135"/>
      <c r="AJ135"/>
      <c r="AK135"/>
      <c r="AL135"/>
      <c r="AM135" s="11"/>
      <c r="AN135" s="17"/>
      <c r="AO135"/>
      <c r="AP135"/>
      <c r="AQ135" s="11"/>
      <c r="AR135" s="17"/>
      <c r="AS135" s="11"/>
      <c r="AT135" s="11"/>
    </row>
    <row r="136" spans="1:46" x14ac:dyDescent="0.3">
      <c r="K136"/>
      <c r="L136"/>
      <c r="M136"/>
      <c r="N136"/>
      <c r="O136"/>
      <c r="P136" s="11"/>
      <c r="Q136" s="13"/>
      <c r="R136"/>
      <c r="S136"/>
      <c r="T136"/>
      <c r="U136"/>
      <c r="V136"/>
      <c r="W136"/>
      <c r="X136" s="13"/>
      <c r="Y136"/>
      <c r="Z136"/>
      <c r="AA136"/>
      <c r="AB136" s="11"/>
      <c r="AC136" s="17"/>
      <c r="AD136"/>
      <c r="AE136"/>
      <c r="AF136"/>
      <c r="AG136" s="11"/>
      <c r="AH136" s="17"/>
      <c r="AI136"/>
      <c r="AJ136"/>
      <c r="AK136"/>
      <c r="AL136"/>
      <c r="AM136" s="11"/>
      <c r="AN136" s="17"/>
      <c r="AO136"/>
      <c r="AP136"/>
      <c r="AQ136" s="11"/>
      <c r="AR136" s="17"/>
      <c r="AS136" s="11"/>
      <c r="AT136" s="11"/>
    </row>
  </sheetData>
  <mergeCells count="26">
    <mergeCell ref="AT5:AT7"/>
    <mergeCell ref="R6:X6"/>
    <mergeCell ref="AS5:AS7"/>
    <mergeCell ref="B5:B7"/>
    <mergeCell ref="A3:R3"/>
    <mergeCell ref="A2:AB2"/>
    <mergeCell ref="A1:B1"/>
    <mergeCell ref="B44:AQ44"/>
    <mergeCell ref="A5:A7"/>
    <mergeCell ref="AI5:AR5"/>
    <mergeCell ref="AO6:AR6"/>
    <mergeCell ref="AI6:AN6"/>
    <mergeCell ref="Y5:AH5"/>
    <mergeCell ref="AD6:AH6"/>
    <mergeCell ref="Y6:AC6"/>
    <mergeCell ref="K6:Q6"/>
    <mergeCell ref="K5:X5"/>
    <mergeCell ref="C5:J6"/>
    <mergeCell ref="A42:B42"/>
    <mergeCell ref="B8:AT8"/>
    <mergeCell ref="B18:AT18"/>
    <mergeCell ref="B24:AT24"/>
    <mergeCell ref="A40:B40"/>
    <mergeCell ref="A39:B39"/>
    <mergeCell ref="A23:B23"/>
    <mergeCell ref="A17:B1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32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43"/>
  <sheetViews>
    <sheetView topLeftCell="A13" zoomScale="80" zoomScaleNormal="80" workbookViewId="0">
      <selection activeCell="F47" sqref="F47"/>
    </sheetView>
  </sheetViews>
  <sheetFormatPr defaultRowHeight="15.6" x14ac:dyDescent="0.3"/>
  <cols>
    <col min="1" max="1" width="4.6640625" style="52" customWidth="1"/>
    <col min="2" max="2" width="60.6640625" style="53" customWidth="1"/>
    <col min="3" max="30" width="5.6640625" style="39" customWidth="1"/>
    <col min="31" max="31" width="10.33203125" style="39" customWidth="1"/>
    <col min="32" max="32" width="2.88671875" style="39" customWidth="1"/>
    <col min="33" max="33" width="8.88671875" style="39"/>
  </cols>
  <sheetData>
    <row r="1" spans="1:143" s="58" customFormat="1" ht="21.9" customHeight="1" x14ac:dyDescent="0.3">
      <c r="A1" s="370" t="s">
        <v>122</v>
      </c>
      <c r="B1" s="37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43" s="57" customFormat="1" ht="21.9" customHeight="1" x14ac:dyDescent="0.3">
      <c r="A2" s="370" t="s">
        <v>121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</row>
    <row r="3" spans="1:143" s="43" customFormat="1" ht="21.9" customHeight="1" x14ac:dyDescent="0.3">
      <c r="A3" s="370" t="s">
        <v>186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43" s="43" customFormat="1" ht="21.9" customHeight="1" x14ac:dyDescent="0.3">
      <c r="A4" s="370" t="s">
        <v>123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43" s="10" customFormat="1" ht="10.5" customHeight="1" thickBot="1" x14ac:dyDescent="0.35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8"/>
      <c r="EM5" s="25"/>
    </row>
    <row r="6" spans="1:143" s="1" customFormat="1" ht="30" customHeight="1" x14ac:dyDescent="0.3">
      <c r="A6" s="426" t="s">
        <v>95</v>
      </c>
      <c r="B6" s="423" t="s">
        <v>0</v>
      </c>
      <c r="C6" s="386" t="s">
        <v>1</v>
      </c>
      <c r="D6" s="386"/>
      <c r="E6" s="386"/>
      <c r="F6" s="386"/>
      <c r="G6" s="420" t="s">
        <v>2</v>
      </c>
      <c r="H6" s="421"/>
      <c r="I6" s="421"/>
      <c r="J6" s="421"/>
      <c r="K6" s="421"/>
      <c r="L6" s="421"/>
      <c r="M6" s="402"/>
      <c r="N6" s="378" t="s">
        <v>3</v>
      </c>
      <c r="O6" s="378"/>
      <c r="P6" s="378"/>
      <c r="Q6" s="378"/>
      <c r="R6" s="378"/>
      <c r="S6" s="378"/>
      <c r="T6" s="378"/>
      <c r="U6" s="378"/>
      <c r="V6" s="377" t="s">
        <v>4</v>
      </c>
      <c r="W6" s="378"/>
      <c r="X6" s="378"/>
      <c r="Y6" s="378"/>
      <c r="Z6" s="378"/>
      <c r="AA6" s="378"/>
      <c r="AB6" s="378"/>
      <c r="AC6" s="379"/>
      <c r="AD6" s="414" t="s">
        <v>82</v>
      </c>
      <c r="AE6" s="417" t="s">
        <v>83</v>
      </c>
      <c r="AF6" s="413"/>
      <c r="AG6" s="39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</row>
    <row r="7" spans="1:143" s="1" customFormat="1" ht="30" customHeight="1" thickBot="1" x14ac:dyDescent="0.35">
      <c r="A7" s="427"/>
      <c r="B7" s="424"/>
      <c r="C7" s="389"/>
      <c r="D7" s="389"/>
      <c r="E7" s="389"/>
      <c r="F7" s="389"/>
      <c r="G7" s="383" t="s">
        <v>132</v>
      </c>
      <c r="H7" s="381"/>
      <c r="I7" s="410"/>
      <c r="J7" s="384" t="s">
        <v>133</v>
      </c>
      <c r="K7" s="422"/>
      <c r="L7" s="422"/>
      <c r="M7" s="404"/>
      <c r="N7" s="381" t="s">
        <v>134</v>
      </c>
      <c r="O7" s="381"/>
      <c r="P7" s="381"/>
      <c r="Q7" s="410"/>
      <c r="R7" s="381" t="s">
        <v>135</v>
      </c>
      <c r="S7" s="381"/>
      <c r="T7" s="381"/>
      <c r="U7" s="381"/>
      <c r="V7" s="383" t="s">
        <v>136</v>
      </c>
      <c r="W7" s="381"/>
      <c r="X7" s="381"/>
      <c r="Y7" s="410"/>
      <c r="Z7" s="381" t="s">
        <v>137</v>
      </c>
      <c r="AA7" s="381"/>
      <c r="AB7" s="381"/>
      <c r="AC7" s="382"/>
      <c r="AD7" s="415"/>
      <c r="AE7" s="418"/>
      <c r="AF7" s="413"/>
      <c r="AG7" s="3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</row>
    <row r="8" spans="1:143" s="1" customFormat="1" ht="159.9" customHeight="1" thickBot="1" x14ac:dyDescent="0.35">
      <c r="A8" s="428"/>
      <c r="B8" s="425"/>
      <c r="C8" s="233" t="s">
        <v>5</v>
      </c>
      <c r="D8" s="106" t="s">
        <v>125</v>
      </c>
      <c r="E8" s="106" t="s">
        <v>126</v>
      </c>
      <c r="F8" s="245" t="s">
        <v>96</v>
      </c>
      <c r="G8" s="107" t="s">
        <v>125</v>
      </c>
      <c r="H8" s="234" t="s">
        <v>6</v>
      </c>
      <c r="I8" s="315" t="s">
        <v>84</v>
      </c>
      <c r="J8" s="213" t="s">
        <v>125</v>
      </c>
      <c r="K8" s="108" t="s">
        <v>126</v>
      </c>
      <c r="L8" s="234" t="s">
        <v>6</v>
      </c>
      <c r="M8" s="235" t="s">
        <v>84</v>
      </c>
      <c r="N8" s="214" t="s">
        <v>125</v>
      </c>
      <c r="O8" s="106" t="s">
        <v>126</v>
      </c>
      <c r="P8" s="232" t="s">
        <v>6</v>
      </c>
      <c r="Q8" s="316" t="s">
        <v>84</v>
      </c>
      <c r="R8" s="214" t="s">
        <v>126</v>
      </c>
      <c r="S8" s="245" t="s">
        <v>96</v>
      </c>
      <c r="T8" s="232" t="s">
        <v>6</v>
      </c>
      <c r="U8" s="236" t="s">
        <v>84</v>
      </c>
      <c r="V8" s="107" t="s">
        <v>125</v>
      </c>
      <c r="W8" s="108" t="s">
        <v>126</v>
      </c>
      <c r="X8" s="234" t="s">
        <v>6</v>
      </c>
      <c r="Y8" s="315" t="s">
        <v>84</v>
      </c>
      <c r="Z8" s="213" t="s">
        <v>125</v>
      </c>
      <c r="AA8" s="108" t="s">
        <v>126</v>
      </c>
      <c r="AB8" s="234" t="s">
        <v>6</v>
      </c>
      <c r="AC8" s="235" t="s">
        <v>84</v>
      </c>
      <c r="AD8" s="416"/>
      <c r="AE8" s="419"/>
      <c r="AF8" s="413"/>
      <c r="AG8" s="39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</row>
    <row r="9" spans="1:143" s="219" customFormat="1" ht="24.9" customHeight="1" thickBot="1" x14ac:dyDescent="0.4">
      <c r="A9" s="227"/>
      <c r="B9" s="405" t="s">
        <v>93</v>
      </c>
      <c r="C9" s="406"/>
      <c r="D9" s="406"/>
      <c r="E9" s="406"/>
      <c r="F9" s="406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6"/>
      <c r="AE9" s="407"/>
    </row>
    <row r="10" spans="1:143" ht="20.100000000000001" customHeight="1" x14ac:dyDescent="0.3">
      <c r="A10" s="237">
        <v>1</v>
      </c>
      <c r="B10" s="246" t="s">
        <v>35</v>
      </c>
      <c r="C10" s="249">
        <f>SUM(D10:F10)</f>
        <v>60</v>
      </c>
      <c r="D10" s="75">
        <f>G10+J10+N10+V10+Z10</f>
        <v>30</v>
      </c>
      <c r="E10" s="75">
        <f>K10+O10+R10+W10+AA10</f>
        <v>30</v>
      </c>
      <c r="F10" s="76"/>
      <c r="G10" s="74"/>
      <c r="H10" s="75"/>
      <c r="I10" s="317"/>
      <c r="J10" s="74">
        <v>30</v>
      </c>
      <c r="K10" s="75">
        <v>30</v>
      </c>
      <c r="L10" s="202">
        <v>5</v>
      </c>
      <c r="M10" s="260" t="s">
        <v>36</v>
      </c>
      <c r="N10" s="249"/>
      <c r="O10" s="75"/>
      <c r="P10" s="202"/>
      <c r="Q10" s="323"/>
      <c r="R10" s="74"/>
      <c r="S10" s="75"/>
      <c r="T10" s="202"/>
      <c r="U10" s="100"/>
      <c r="V10" s="74"/>
      <c r="W10" s="75"/>
      <c r="X10" s="202"/>
      <c r="Y10" s="323"/>
      <c r="Z10" s="74"/>
      <c r="AA10" s="75"/>
      <c r="AB10" s="202"/>
      <c r="AC10" s="158"/>
      <c r="AD10" s="249">
        <f>H10+L10+P10+T10+X10+AB10</f>
        <v>5</v>
      </c>
      <c r="AE10" s="76">
        <v>3</v>
      </c>
    </row>
    <row r="11" spans="1:143" ht="20.100000000000001" customHeight="1" x14ac:dyDescent="0.3">
      <c r="A11" s="228">
        <v>2</v>
      </c>
      <c r="B11" s="247" t="s">
        <v>37</v>
      </c>
      <c r="C11" s="250">
        <f t="shared" ref="C11:C26" si="0">SUM(D11:F11)</f>
        <v>60</v>
      </c>
      <c r="D11" s="46">
        <f t="shared" ref="D11:D23" si="1">G11+J11+N11+V11+Z11</f>
        <v>30</v>
      </c>
      <c r="E11" s="46">
        <f t="shared" ref="E11:E25" si="2">K11+O11+R11+W11+AA11</f>
        <v>30</v>
      </c>
      <c r="F11" s="73"/>
      <c r="G11" s="69"/>
      <c r="H11" s="46"/>
      <c r="I11" s="318"/>
      <c r="J11" s="69"/>
      <c r="K11" s="46"/>
      <c r="L11" s="6"/>
      <c r="M11" s="261"/>
      <c r="N11" s="250">
        <v>30</v>
      </c>
      <c r="O11" s="46">
        <v>30</v>
      </c>
      <c r="P11" s="6">
        <v>5</v>
      </c>
      <c r="Q11" s="321" t="s">
        <v>36</v>
      </c>
      <c r="R11" s="69"/>
      <c r="S11" s="46"/>
      <c r="T11" s="6"/>
      <c r="U11" s="96"/>
      <c r="V11" s="69"/>
      <c r="W11" s="46"/>
      <c r="X11" s="6"/>
      <c r="Y11" s="321"/>
      <c r="Z11" s="69"/>
      <c r="AA11" s="46"/>
      <c r="AB11" s="6"/>
      <c r="AC11" s="159"/>
      <c r="AD11" s="250">
        <f t="shared" ref="AD11:AD26" si="3">H11+L11+P11+T11+X11+AB11</f>
        <v>5</v>
      </c>
      <c r="AE11" s="73">
        <v>3</v>
      </c>
    </row>
    <row r="12" spans="1:143" ht="20.100000000000001" customHeight="1" x14ac:dyDescent="0.3">
      <c r="A12" s="228">
        <v>3</v>
      </c>
      <c r="B12" s="247" t="s">
        <v>38</v>
      </c>
      <c r="C12" s="250">
        <f t="shared" si="0"/>
        <v>60</v>
      </c>
      <c r="D12" s="46">
        <f t="shared" si="1"/>
        <v>30</v>
      </c>
      <c r="E12" s="46">
        <f t="shared" si="2"/>
        <v>30</v>
      </c>
      <c r="F12" s="73"/>
      <c r="G12" s="69"/>
      <c r="H12" s="46"/>
      <c r="I12" s="318"/>
      <c r="J12" s="69">
        <v>30</v>
      </c>
      <c r="K12" s="46">
        <v>30</v>
      </c>
      <c r="L12" s="6">
        <v>5</v>
      </c>
      <c r="M12" s="261" t="s">
        <v>36</v>
      </c>
      <c r="N12" s="250"/>
      <c r="O12" s="46"/>
      <c r="P12" s="6"/>
      <c r="Q12" s="321"/>
      <c r="R12" s="69"/>
      <c r="S12" s="46"/>
      <c r="T12" s="6"/>
      <c r="U12" s="96"/>
      <c r="V12" s="69"/>
      <c r="W12" s="46"/>
      <c r="X12" s="6"/>
      <c r="Y12" s="321"/>
      <c r="Z12" s="69"/>
      <c r="AA12" s="46"/>
      <c r="AB12" s="6"/>
      <c r="AC12" s="159"/>
      <c r="AD12" s="250">
        <f t="shared" si="3"/>
        <v>5</v>
      </c>
      <c r="AE12" s="73">
        <v>3</v>
      </c>
    </row>
    <row r="13" spans="1:143" ht="20.100000000000001" customHeight="1" x14ac:dyDescent="0.3">
      <c r="A13" s="228">
        <v>4</v>
      </c>
      <c r="B13" s="247" t="s">
        <v>32</v>
      </c>
      <c r="C13" s="250">
        <f t="shared" si="0"/>
        <v>30</v>
      </c>
      <c r="D13" s="46">
        <f t="shared" si="1"/>
        <v>15</v>
      </c>
      <c r="E13" s="46">
        <f t="shared" si="2"/>
        <v>15</v>
      </c>
      <c r="F13" s="73"/>
      <c r="G13" s="69"/>
      <c r="H13" s="46"/>
      <c r="I13" s="318"/>
      <c r="J13" s="69">
        <v>15</v>
      </c>
      <c r="K13" s="46">
        <v>15</v>
      </c>
      <c r="L13" s="6">
        <v>3</v>
      </c>
      <c r="M13" s="261" t="s">
        <v>36</v>
      </c>
      <c r="N13" s="250"/>
      <c r="O13" s="46"/>
      <c r="P13" s="6"/>
      <c r="Q13" s="321"/>
      <c r="R13" s="69"/>
      <c r="S13" s="46"/>
      <c r="T13" s="6"/>
      <c r="U13" s="96"/>
      <c r="V13" s="69"/>
      <c r="W13" s="46"/>
      <c r="X13" s="6"/>
      <c r="Y13" s="321"/>
      <c r="Z13" s="69"/>
      <c r="AA13" s="46"/>
      <c r="AB13" s="6"/>
      <c r="AC13" s="159"/>
      <c r="AD13" s="250">
        <f t="shared" si="3"/>
        <v>3</v>
      </c>
      <c r="AE13" s="73">
        <v>2</v>
      </c>
    </row>
    <row r="14" spans="1:143" ht="20.100000000000001" customHeight="1" x14ac:dyDescent="0.3">
      <c r="A14" s="228">
        <v>5</v>
      </c>
      <c r="B14" s="247" t="s">
        <v>39</v>
      </c>
      <c r="C14" s="250">
        <f t="shared" si="0"/>
        <v>30</v>
      </c>
      <c r="D14" s="46">
        <f t="shared" si="1"/>
        <v>15</v>
      </c>
      <c r="E14" s="46">
        <f t="shared" si="2"/>
        <v>15</v>
      </c>
      <c r="F14" s="73"/>
      <c r="G14" s="69"/>
      <c r="H14" s="46"/>
      <c r="I14" s="318"/>
      <c r="J14" s="69"/>
      <c r="K14" s="46"/>
      <c r="L14" s="6"/>
      <c r="M14" s="261"/>
      <c r="N14" s="250">
        <v>15</v>
      </c>
      <c r="O14" s="46">
        <v>15</v>
      </c>
      <c r="P14" s="6">
        <v>5</v>
      </c>
      <c r="Q14" s="321" t="s">
        <v>36</v>
      </c>
      <c r="R14" s="69"/>
      <c r="S14" s="46"/>
      <c r="T14" s="6"/>
      <c r="U14" s="96"/>
      <c r="V14" s="69"/>
      <c r="W14" s="46"/>
      <c r="X14" s="6"/>
      <c r="Y14" s="321"/>
      <c r="Z14" s="69"/>
      <c r="AA14" s="46"/>
      <c r="AB14" s="6"/>
      <c r="AC14" s="159"/>
      <c r="AD14" s="250">
        <f t="shared" si="3"/>
        <v>5</v>
      </c>
      <c r="AE14" s="73">
        <v>3</v>
      </c>
    </row>
    <row r="15" spans="1:143" ht="20.100000000000001" customHeight="1" x14ac:dyDescent="0.3">
      <c r="A15" s="228">
        <v>6</v>
      </c>
      <c r="B15" s="247" t="s">
        <v>40</v>
      </c>
      <c r="C15" s="250">
        <f t="shared" si="0"/>
        <v>30</v>
      </c>
      <c r="D15" s="46">
        <f t="shared" si="1"/>
        <v>15</v>
      </c>
      <c r="E15" s="46">
        <f t="shared" si="2"/>
        <v>15</v>
      </c>
      <c r="F15" s="73"/>
      <c r="G15" s="69"/>
      <c r="H15" s="46"/>
      <c r="I15" s="318"/>
      <c r="J15" s="69">
        <v>15</v>
      </c>
      <c r="K15" s="46">
        <v>15</v>
      </c>
      <c r="L15" s="6">
        <v>2</v>
      </c>
      <c r="M15" s="159" t="s">
        <v>138</v>
      </c>
      <c r="N15" s="250"/>
      <c r="O15" s="46"/>
      <c r="P15" s="6"/>
      <c r="Q15" s="321"/>
      <c r="R15" s="69"/>
      <c r="S15" s="46"/>
      <c r="T15" s="6"/>
      <c r="U15" s="96"/>
      <c r="V15" s="69"/>
      <c r="W15" s="46"/>
      <c r="X15" s="6"/>
      <c r="Y15" s="321"/>
      <c r="Z15" s="69"/>
      <c r="AA15" s="46"/>
      <c r="AB15" s="6"/>
      <c r="AC15" s="159"/>
      <c r="AD15" s="250">
        <f t="shared" si="3"/>
        <v>2</v>
      </c>
      <c r="AE15" s="73">
        <v>1</v>
      </c>
    </row>
    <row r="16" spans="1:143" ht="20.100000000000001" customHeight="1" x14ac:dyDescent="0.3">
      <c r="A16" s="228">
        <v>7</v>
      </c>
      <c r="B16" s="247" t="s">
        <v>41</v>
      </c>
      <c r="C16" s="250">
        <f t="shared" si="0"/>
        <v>15</v>
      </c>
      <c r="D16" s="46">
        <f t="shared" si="1"/>
        <v>15</v>
      </c>
      <c r="E16" s="46"/>
      <c r="F16" s="73"/>
      <c r="G16" s="69"/>
      <c r="H16" s="46"/>
      <c r="I16" s="318"/>
      <c r="J16" s="69">
        <v>15</v>
      </c>
      <c r="K16" s="46"/>
      <c r="L16" s="6">
        <v>2</v>
      </c>
      <c r="M16" s="261" t="s">
        <v>36</v>
      </c>
      <c r="N16" s="250"/>
      <c r="O16" s="46"/>
      <c r="P16" s="6"/>
      <c r="Q16" s="321"/>
      <c r="R16" s="69"/>
      <c r="S16" s="46"/>
      <c r="T16" s="6"/>
      <c r="U16" s="96"/>
      <c r="V16" s="69"/>
      <c r="W16" s="46"/>
      <c r="X16" s="6"/>
      <c r="Y16" s="321"/>
      <c r="Z16" s="69"/>
      <c r="AA16" s="46"/>
      <c r="AB16" s="6"/>
      <c r="AC16" s="159"/>
      <c r="AD16" s="250">
        <f t="shared" si="3"/>
        <v>2</v>
      </c>
      <c r="AE16" s="73"/>
    </row>
    <row r="17" spans="1:31" ht="20.100000000000001" customHeight="1" x14ac:dyDescent="0.3">
      <c r="A17" s="228">
        <v>8</v>
      </c>
      <c r="B17" s="247" t="s">
        <v>42</v>
      </c>
      <c r="C17" s="250">
        <f t="shared" si="0"/>
        <v>60</v>
      </c>
      <c r="D17" s="46">
        <f t="shared" si="1"/>
        <v>15</v>
      </c>
      <c r="E17" s="46">
        <f t="shared" si="2"/>
        <v>45</v>
      </c>
      <c r="F17" s="73"/>
      <c r="G17" s="69"/>
      <c r="H17" s="46"/>
      <c r="I17" s="318"/>
      <c r="J17" s="69"/>
      <c r="K17" s="46"/>
      <c r="L17" s="6"/>
      <c r="M17" s="261"/>
      <c r="N17" s="250">
        <v>15</v>
      </c>
      <c r="O17" s="46">
        <v>15</v>
      </c>
      <c r="P17" s="6">
        <v>3</v>
      </c>
      <c r="Q17" s="321" t="s">
        <v>138</v>
      </c>
      <c r="R17" s="69">
        <v>30</v>
      </c>
      <c r="S17" s="46"/>
      <c r="T17" s="6">
        <v>4</v>
      </c>
      <c r="U17" s="96" t="s">
        <v>36</v>
      </c>
      <c r="V17" s="69"/>
      <c r="W17" s="46"/>
      <c r="X17" s="6"/>
      <c r="Y17" s="321"/>
      <c r="Z17" s="69"/>
      <c r="AA17" s="46"/>
      <c r="AB17" s="6"/>
      <c r="AC17" s="159"/>
      <c r="AD17" s="250">
        <f t="shared" si="3"/>
        <v>7</v>
      </c>
      <c r="AE17" s="73">
        <v>5</v>
      </c>
    </row>
    <row r="18" spans="1:31" ht="20.100000000000001" customHeight="1" x14ac:dyDescent="0.3">
      <c r="A18" s="228">
        <v>9</v>
      </c>
      <c r="B18" s="247" t="s">
        <v>48</v>
      </c>
      <c r="C18" s="250">
        <f t="shared" si="0"/>
        <v>75</v>
      </c>
      <c r="D18" s="46">
        <f t="shared" si="1"/>
        <v>15</v>
      </c>
      <c r="E18" s="46">
        <f t="shared" si="2"/>
        <v>60</v>
      </c>
      <c r="F18" s="73"/>
      <c r="G18" s="69"/>
      <c r="H18" s="46"/>
      <c r="I18" s="318"/>
      <c r="J18" s="69"/>
      <c r="K18" s="46"/>
      <c r="L18" s="6"/>
      <c r="M18" s="261"/>
      <c r="N18" s="250"/>
      <c r="O18" s="46"/>
      <c r="P18" s="6"/>
      <c r="Q18" s="321"/>
      <c r="R18" s="69"/>
      <c r="S18" s="46"/>
      <c r="T18" s="6"/>
      <c r="U18" s="96"/>
      <c r="V18" s="69">
        <v>15</v>
      </c>
      <c r="W18" s="46">
        <v>30</v>
      </c>
      <c r="X18" s="6">
        <v>5</v>
      </c>
      <c r="Y18" s="321" t="s">
        <v>138</v>
      </c>
      <c r="Z18" s="69"/>
      <c r="AA18" s="46">
        <v>30</v>
      </c>
      <c r="AB18" s="6">
        <v>5</v>
      </c>
      <c r="AC18" s="159" t="s">
        <v>36</v>
      </c>
      <c r="AD18" s="250">
        <f t="shared" si="3"/>
        <v>10</v>
      </c>
      <c r="AE18" s="73">
        <v>7</v>
      </c>
    </row>
    <row r="19" spans="1:31" ht="20.100000000000001" customHeight="1" x14ac:dyDescent="0.3">
      <c r="A19" s="228">
        <v>10</v>
      </c>
      <c r="B19" s="247" t="s">
        <v>53</v>
      </c>
      <c r="C19" s="250">
        <f t="shared" si="0"/>
        <v>30</v>
      </c>
      <c r="D19" s="46">
        <f t="shared" si="1"/>
        <v>15</v>
      </c>
      <c r="E19" s="46">
        <f t="shared" si="2"/>
        <v>15</v>
      </c>
      <c r="F19" s="73"/>
      <c r="G19" s="69"/>
      <c r="H19" s="46"/>
      <c r="I19" s="318"/>
      <c r="J19" s="69"/>
      <c r="K19" s="46"/>
      <c r="L19" s="6"/>
      <c r="M19" s="261"/>
      <c r="N19" s="250"/>
      <c r="O19" s="46"/>
      <c r="P19" s="6"/>
      <c r="Q19" s="321"/>
      <c r="R19" s="69"/>
      <c r="S19" s="46"/>
      <c r="T19" s="6"/>
      <c r="U19" s="96"/>
      <c r="V19" s="69"/>
      <c r="W19" s="46"/>
      <c r="X19" s="6"/>
      <c r="Y19" s="321"/>
      <c r="Z19" s="69">
        <v>15</v>
      </c>
      <c r="AA19" s="46">
        <v>15</v>
      </c>
      <c r="AB19" s="6">
        <v>3</v>
      </c>
      <c r="AC19" s="159" t="s">
        <v>36</v>
      </c>
      <c r="AD19" s="250">
        <f t="shared" si="3"/>
        <v>3</v>
      </c>
      <c r="AE19" s="73"/>
    </row>
    <row r="20" spans="1:31" ht="20.100000000000001" customHeight="1" x14ac:dyDescent="0.3">
      <c r="A20" s="228">
        <v>11</v>
      </c>
      <c r="B20" s="247" t="s">
        <v>43</v>
      </c>
      <c r="C20" s="250">
        <f t="shared" si="0"/>
        <v>45</v>
      </c>
      <c r="D20" s="46">
        <f t="shared" si="1"/>
        <v>15</v>
      </c>
      <c r="E20" s="46">
        <f t="shared" si="2"/>
        <v>30</v>
      </c>
      <c r="F20" s="73"/>
      <c r="G20" s="69"/>
      <c r="H20" s="46"/>
      <c r="I20" s="318"/>
      <c r="J20" s="69"/>
      <c r="K20" s="46"/>
      <c r="L20" s="6"/>
      <c r="M20" s="261"/>
      <c r="N20" s="250">
        <v>15</v>
      </c>
      <c r="O20" s="46">
        <v>15</v>
      </c>
      <c r="P20" s="6">
        <v>4</v>
      </c>
      <c r="Q20" s="321" t="s">
        <v>138</v>
      </c>
      <c r="R20" s="69">
        <v>15</v>
      </c>
      <c r="S20" s="46"/>
      <c r="T20" s="6">
        <v>4</v>
      </c>
      <c r="U20" s="96" t="s">
        <v>36</v>
      </c>
      <c r="V20" s="69"/>
      <c r="W20" s="46"/>
      <c r="X20" s="6"/>
      <c r="Y20" s="321"/>
      <c r="Z20" s="69"/>
      <c r="AA20" s="46"/>
      <c r="AB20" s="6"/>
      <c r="AC20" s="159"/>
      <c r="AD20" s="250">
        <f t="shared" si="3"/>
        <v>8</v>
      </c>
      <c r="AE20" s="73"/>
    </row>
    <row r="21" spans="1:31" ht="20.100000000000001" customHeight="1" x14ac:dyDescent="0.3">
      <c r="A21" s="228">
        <v>12</v>
      </c>
      <c r="B21" s="247" t="s">
        <v>44</v>
      </c>
      <c r="C21" s="250">
        <f t="shared" si="0"/>
        <v>45</v>
      </c>
      <c r="D21" s="46">
        <f t="shared" si="1"/>
        <v>15</v>
      </c>
      <c r="E21" s="46">
        <f t="shared" si="2"/>
        <v>30</v>
      </c>
      <c r="F21" s="73"/>
      <c r="G21" s="69"/>
      <c r="H21" s="46"/>
      <c r="I21" s="318"/>
      <c r="J21" s="69"/>
      <c r="K21" s="46"/>
      <c r="L21" s="6"/>
      <c r="M21" s="261"/>
      <c r="N21" s="250">
        <v>15</v>
      </c>
      <c r="O21" s="46">
        <v>30</v>
      </c>
      <c r="P21" s="6">
        <v>5</v>
      </c>
      <c r="Q21" s="321" t="s">
        <v>36</v>
      </c>
      <c r="R21" s="69"/>
      <c r="S21" s="46"/>
      <c r="T21" s="6"/>
      <c r="U21" s="96"/>
      <c r="V21" s="69"/>
      <c r="W21" s="46"/>
      <c r="X21" s="6"/>
      <c r="Y21" s="321"/>
      <c r="Z21" s="69"/>
      <c r="AA21" s="46"/>
      <c r="AB21" s="6"/>
      <c r="AC21" s="159"/>
      <c r="AD21" s="250">
        <f t="shared" si="3"/>
        <v>5</v>
      </c>
      <c r="AE21" s="73"/>
    </row>
    <row r="22" spans="1:31" ht="20.100000000000001" customHeight="1" x14ac:dyDescent="0.3">
      <c r="A22" s="228">
        <v>13</v>
      </c>
      <c r="B22" s="247" t="s">
        <v>45</v>
      </c>
      <c r="C22" s="250">
        <f t="shared" si="0"/>
        <v>30</v>
      </c>
      <c r="D22" s="46"/>
      <c r="E22" s="46">
        <f t="shared" si="2"/>
        <v>30</v>
      </c>
      <c r="F22" s="73"/>
      <c r="G22" s="69"/>
      <c r="H22" s="46"/>
      <c r="I22" s="318"/>
      <c r="J22" s="69"/>
      <c r="K22" s="46">
        <v>30</v>
      </c>
      <c r="L22" s="6">
        <v>3</v>
      </c>
      <c r="M22" s="159" t="s">
        <v>138</v>
      </c>
      <c r="N22" s="250"/>
      <c r="O22" s="46"/>
      <c r="P22" s="6"/>
      <c r="Q22" s="321"/>
      <c r="R22" s="69"/>
      <c r="S22" s="46"/>
      <c r="T22" s="6"/>
      <c r="U22" s="96"/>
      <c r="V22" s="69"/>
      <c r="W22" s="46"/>
      <c r="X22" s="6"/>
      <c r="Y22" s="321"/>
      <c r="Z22" s="69"/>
      <c r="AA22" s="46"/>
      <c r="AB22" s="6"/>
      <c r="AC22" s="159"/>
      <c r="AD22" s="250">
        <f t="shared" si="3"/>
        <v>3</v>
      </c>
      <c r="AE22" s="73"/>
    </row>
    <row r="23" spans="1:31" ht="35.1" customHeight="1" x14ac:dyDescent="0.3">
      <c r="A23" s="228">
        <v>14</v>
      </c>
      <c r="B23" s="247" t="s">
        <v>147</v>
      </c>
      <c r="C23" s="250">
        <f t="shared" si="0"/>
        <v>45</v>
      </c>
      <c r="D23" s="46">
        <f t="shared" si="1"/>
        <v>15</v>
      </c>
      <c r="E23" s="46">
        <f t="shared" si="2"/>
        <v>30</v>
      </c>
      <c r="F23" s="73"/>
      <c r="G23" s="69"/>
      <c r="H23" s="46"/>
      <c r="I23" s="318"/>
      <c r="J23" s="69"/>
      <c r="K23" s="46"/>
      <c r="L23" s="6"/>
      <c r="M23" s="159"/>
      <c r="N23" s="250"/>
      <c r="O23" s="46"/>
      <c r="P23" s="6"/>
      <c r="Q23" s="321"/>
      <c r="R23" s="69"/>
      <c r="S23" s="46"/>
      <c r="T23" s="6"/>
      <c r="U23" s="96"/>
      <c r="V23" s="69">
        <v>15</v>
      </c>
      <c r="W23" s="46">
        <v>15</v>
      </c>
      <c r="X23" s="6">
        <v>2</v>
      </c>
      <c r="Y23" s="321" t="s">
        <v>138</v>
      </c>
      <c r="Z23" s="69"/>
      <c r="AA23" s="46">
        <v>15</v>
      </c>
      <c r="AB23" s="6">
        <v>1</v>
      </c>
      <c r="AC23" s="159" t="s">
        <v>138</v>
      </c>
      <c r="AD23" s="250">
        <f t="shared" si="3"/>
        <v>3</v>
      </c>
      <c r="AE23" s="73">
        <v>2</v>
      </c>
    </row>
    <row r="24" spans="1:31" ht="35.1" customHeight="1" x14ac:dyDescent="0.3">
      <c r="A24" s="228">
        <v>15</v>
      </c>
      <c r="B24" s="247" t="s">
        <v>52</v>
      </c>
      <c r="C24" s="250">
        <f t="shared" si="0"/>
        <v>30</v>
      </c>
      <c r="D24" s="46"/>
      <c r="E24" s="46">
        <f t="shared" si="2"/>
        <v>30</v>
      </c>
      <c r="F24" s="73"/>
      <c r="G24" s="69"/>
      <c r="H24" s="46"/>
      <c r="I24" s="318"/>
      <c r="J24" s="69"/>
      <c r="K24" s="46"/>
      <c r="L24" s="6"/>
      <c r="M24" s="159"/>
      <c r="N24" s="250"/>
      <c r="O24" s="46"/>
      <c r="P24" s="6"/>
      <c r="Q24" s="321"/>
      <c r="R24" s="69">
        <v>30</v>
      </c>
      <c r="S24" s="46"/>
      <c r="T24" s="6">
        <v>2</v>
      </c>
      <c r="U24" s="96" t="s">
        <v>138</v>
      </c>
      <c r="V24" s="69"/>
      <c r="W24" s="46"/>
      <c r="X24" s="6"/>
      <c r="Y24" s="321"/>
      <c r="Z24" s="69"/>
      <c r="AA24" s="46"/>
      <c r="AB24" s="6"/>
      <c r="AC24" s="159"/>
      <c r="AD24" s="250">
        <f t="shared" si="3"/>
        <v>2</v>
      </c>
      <c r="AE24" s="73"/>
    </row>
    <row r="25" spans="1:31" ht="20.100000000000001" customHeight="1" x14ac:dyDescent="0.3">
      <c r="A25" s="228">
        <v>16</v>
      </c>
      <c r="B25" s="247" t="s">
        <v>46</v>
      </c>
      <c r="C25" s="250">
        <f t="shared" si="0"/>
        <v>30</v>
      </c>
      <c r="D25" s="46"/>
      <c r="E25" s="46">
        <f t="shared" si="2"/>
        <v>30</v>
      </c>
      <c r="F25" s="73"/>
      <c r="G25" s="69"/>
      <c r="H25" s="46"/>
      <c r="I25" s="318"/>
      <c r="J25" s="69"/>
      <c r="K25" s="46"/>
      <c r="L25" s="6"/>
      <c r="M25" s="159"/>
      <c r="N25" s="250"/>
      <c r="O25" s="46"/>
      <c r="P25" s="6"/>
      <c r="Q25" s="321"/>
      <c r="R25" s="69"/>
      <c r="S25" s="46"/>
      <c r="T25" s="6"/>
      <c r="U25" s="96"/>
      <c r="V25" s="69"/>
      <c r="W25" s="46">
        <v>30</v>
      </c>
      <c r="X25" s="6">
        <v>4</v>
      </c>
      <c r="Y25" s="321" t="s">
        <v>138</v>
      </c>
      <c r="Z25" s="69"/>
      <c r="AA25" s="46"/>
      <c r="AB25" s="6"/>
      <c r="AC25" s="159"/>
      <c r="AD25" s="250">
        <f t="shared" si="3"/>
        <v>4</v>
      </c>
      <c r="AE25" s="73"/>
    </row>
    <row r="26" spans="1:31" ht="20.100000000000001" customHeight="1" thickBot="1" x14ac:dyDescent="0.35">
      <c r="A26" s="238">
        <v>17</v>
      </c>
      <c r="B26" s="248" t="s">
        <v>34</v>
      </c>
      <c r="C26" s="251">
        <f t="shared" si="0"/>
        <v>30</v>
      </c>
      <c r="D26" s="201"/>
      <c r="E26" s="201"/>
      <c r="F26" s="147">
        <f t="shared" ref="F26" si="4">S26</f>
        <v>30</v>
      </c>
      <c r="G26" s="146"/>
      <c r="H26" s="201"/>
      <c r="I26" s="319"/>
      <c r="J26" s="146"/>
      <c r="K26" s="201"/>
      <c r="L26" s="203"/>
      <c r="M26" s="262"/>
      <c r="N26" s="251"/>
      <c r="O26" s="201"/>
      <c r="P26" s="203"/>
      <c r="Q26" s="322"/>
      <c r="R26" s="146"/>
      <c r="S26" s="201">
        <v>30</v>
      </c>
      <c r="T26" s="203">
        <v>5</v>
      </c>
      <c r="U26" s="122" t="s">
        <v>148</v>
      </c>
      <c r="V26" s="146"/>
      <c r="W26" s="201"/>
      <c r="X26" s="203"/>
      <c r="Y26" s="322"/>
      <c r="Z26" s="146"/>
      <c r="AA26" s="201"/>
      <c r="AB26" s="203"/>
      <c r="AC26" s="160"/>
      <c r="AD26" s="253">
        <f t="shared" si="3"/>
        <v>5</v>
      </c>
      <c r="AE26" s="254">
        <v>5</v>
      </c>
    </row>
    <row r="27" spans="1:31" s="219" customFormat="1" ht="24.9" customHeight="1" thickBot="1" x14ac:dyDescent="0.4">
      <c r="A27" s="244"/>
      <c r="B27" s="408" t="s">
        <v>87</v>
      </c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9"/>
    </row>
    <row r="28" spans="1:31" ht="20.100000000000001" customHeight="1" x14ac:dyDescent="0.3">
      <c r="A28" s="240">
        <v>18</v>
      </c>
      <c r="B28" s="241" t="s">
        <v>115</v>
      </c>
      <c r="C28" s="442">
        <f t="shared" ref="C28" si="5">SUM(D28:F28)</f>
        <v>15</v>
      </c>
      <c r="D28" s="443"/>
      <c r="E28" s="443">
        <f t="shared" ref="E28" si="6">K28+O28+R28+W28+AA28</f>
        <v>15</v>
      </c>
      <c r="F28" s="444"/>
      <c r="G28" s="446"/>
      <c r="H28" s="421"/>
      <c r="I28" s="436"/>
      <c r="J28" s="430"/>
      <c r="K28" s="432"/>
      <c r="L28" s="421"/>
      <c r="M28" s="457"/>
      <c r="N28" s="434"/>
      <c r="O28" s="432"/>
      <c r="P28" s="421"/>
      <c r="Q28" s="436"/>
      <c r="R28" s="430">
        <v>15</v>
      </c>
      <c r="S28" s="432"/>
      <c r="T28" s="421">
        <v>2</v>
      </c>
      <c r="U28" s="448" t="s">
        <v>138</v>
      </c>
      <c r="V28" s="430"/>
      <c r="W28" s="432"/>
      <c r="X28" s="421"/>
      <c r="Y28" s="436"/>
      <c r="Z28" s="430"/>
      <c r="AA28" s="432"/>
      <c r="AB28" s="421"/>
      <c r="AC28" s="457"/>
      <c r="AD28" s="434">
        <f>H28+L28+P28+T28+X28+AB28</f>
        <v>2</v>
      </c>
      <c r="AE28" s="459"/>
    </row>
    <row r="29" spans="1:31" ht="20.100000000000001" customHeight="1" x14ac:dyDescent="0.3">
      <c r="A29" s="230">
        <v>19</v>
      </c>
      <c r="B29" s="223" t="s">
        <v>116</v>
      </c>
      <c r="C29" s="439"/>
      <c r="D29" s="441"/>
      <c r="E29" s="441"/>
      <c r="F29" s="445"/>
      <c r="G29" s="447"/>
      <c r="H29" s="429"/>
      <c r="I29" s="437"/>
      <c r="J29" s="431"/>
      <c r="K29" s="433"/>
      <c r="L29" s="429"/>
      <c r="M29" s="458"/>
      <c r="N29" s="435"/>
      <c r="O29" s="433"/>
      <c r="P29" s="429"/>
      <c r="Q29" s="437"/>
      <c r="R29" s="431"/>
      <c r="S29" s="433"/>
      <c r="T29" s="429"/>
      <c r="U29" s="449"/>
      <c r="V29" s="431"/>
      <c r="W29" s="433"/>
      <c r="X29" s="429"/>
      <c r="Y29" s="437"/>
      <c r="Z29" s="431"/>
      <c r="AA29" s="433"/>
      <c r="AB29" s="429"/>
      <c r="AC29" s="458"/>
      <c r="AD29" s="435"/>
      <c r="AE29" s="455"/>
    </row>
    <row r="30" spans="1:31" ht="20.100000000000001" customHeight="1" x14ac:dyDescent="0.3">
      <c r="A30" s="229">
        <v>20</v>
      </c>
      <c r="B30" s="222" t="s">
        <v>117</v>
      </c>
      <c r="C30" s="438">
        <f t="shared" ref="C30" si="7">SUM(D30:F30)</f>
        <v>30</v>
      </c>
      <c r="D30" s="440"/>
      <c r="E30" s="440">
        <f t="shared" ref="E30" si="8">K30+O30+R30+W30+AA30</f>
        <v>30</v>
      </c>
      <c r="F30" s="450"/>
      <c r="G30" s="447"/>
      <c r="H30" s="429"/>
      <c r="I30" s="437"/>
      <c r="J30" s="431"/>
      <c r="K30" s="433"/>
      <c r="L30" s="429"/>
      <c r="M30" s="458"/>
      <c r="N30" s="435"/>
      <c r="O30" s="433"/>
      <c r="P30" s="429"/>
      <c r="Q30" s="437"/>
      <c r="R30" s="431"/>
      <c r="S30" s="433"/>
      <c r="T30" s="429"/>
      <c r="U30" s="449"/>
      <c r="V30" s="431"/>
      <c r="W30" s="433">
        <v>15</v>
      </c>
      <c r="X30" s="429">
        <v>2</v>
      </c>
      <c r="Y30" s="437" t="s">
        <v>85</v>
      </c>
      <c r="Z30" s="431"/>
      <c r="AA30" s="433">
        <v>15</v>
      </c>
      <c r="AB30" s="429">
        <v>2</v>
      </c>
      <c r="AC30" s="458" t="s">
        <v>138</v>
      </c>
      <c r="AD30" s="435">
        <f t="shared" ref="AD30" si="9">H30+L30+P30+T30+X30+AB30</f>
        <v>4</v>
      </c>
      <c r="AE30" s="455"/>
    </row>
    <row r="31" spans="1:31" ht="20.100000000000001" customHeight="1" x14ac:dyDescent="0.3">
      <c r="A31" s="230">
        <v>21</v>
      </c>
      <c r="B31" s="223" t="s">
        <v>118</v>
      </c>
      <c r="C31" s="439"/>
      <c r="D31" s="441"/>
      <c r="E31" s="441"/>
      <c r="F31" s="445"/>
      <c r="G31" s="447"/>
      <c r="H31" s="429"/>
      <c r="I31" s="437"/>
      <c r="J31" s="431"/>
      <c r="K31" s="433"/>
      <c r="L31" s="429"/>
      <c r="M31" s="458"/>
      <c r="N31" s="435"/>
      <c r="O31" s="433"/>
      <c r="P31" s="429"/>
      <c r="Q31" s="437"/>
      <c r="R31" s="431"/>
      <c r="S31" s="433"/>
      <c r="T31" s="429"/>
      <c r="U31" s="449"/>
      <c r="V31" s="431"/>
      <c r="W31" s="433"/>
      <c r="X31" s="429"/>
      <c r="Y31" s="437"/>
      <c r="Z31" s="431"/>
      <c r="AA31" s="433"/>
      <c r="AB31" s="429"/>
      <c r="AC31" s="458"/>
      <c r="AD31" s="435"/>
      <c r="AE31" s="455"/>
    </row>
    <row r="32" spans="1:31" ht="20.100000000000001" customHeight="1" x14ac:dyDescent="0.3">
      <c r="A32" s="231">
        <v>22</v>
      </c>
      <c r="B32" s="224" t="s">
        <v>119</v>
      </c>
      <c r="C32" s="438">
        <f t="shared" ref="C32" si="10">SUM(D32:F32)</f>
        <v>15</v>
      </c>
      <c r="D32" s="440"/>
      <c r="E32" s="440">
        <f t="shared" ref="E32" si="11">K32+O32+R32+W32+AA32</f>
        <v>15</v>
      </c>
      <c r="F32" s="450"/>
      <c r="G32" s="447"/>
      <c r="H32" s="429"/>
      <c r="I32" s="437"/>
      <c r="J32" s="431"/>
      <c r="K32" s="433"/>
      <c r="L32" s="429"/>
      <c r="M32" s="458"/>
      <c r="N32" s="435"/>
      <c r="O32" s="433"/>
      <c r="P32" s="429"/>
      <c r="Q32" s="437"/>
      <c r="R32" s="431"/>
      <c r="S32" s="433"/>
      <c r="T32" s="429"/>
      <c r="U32" s="449"/>
      <c r="V32" s="431"/>
      <c r="W32" s="433"/>
      <c r="X32" s="429"/>
      <c r="Y32" s="437"/>
      <c r="Z32" s="431"/>
      <c r="AA32" s="433">
        <v>15</v>
      </c>
      <c r="AB32" s="429">
        <v>2</v>
      </c>
      <c r="AC32" s="458" t="s">
        <v>138</v>
      </c>
      <c r="AD32" s="435">
        <f t="shared" ref="AD32" si="12">H32+L32+P32+T32+X32+AB32</f>
        <v>2</v>
      </c>
      <c r="AE32" s="455"/>
    </row>
    <row r="33" spans="1:46" ht="20.100000000000001" customHeight="1" thickBot="1" x14ac:dyDescent="0.35">
      <c r="A33" s="242">
        <v>23</v>
      </c>
      <c r="B33" s="243" t="s">
        <v>120</v>
      </c>
      <c r="C33" s="462"/>
      <c r="D33" s="463"/>
      <c r="E33" s="463"/>
      <c r="F33" s="465"/>
      <c r="G33" s="452"/>
      <c r="H33" s="422"/>
      <c r="I33" s="460"/>
      <c r="J33" s="453"/>
      <c r="K33" s="451"/>
      <c r="L33" s="422"/>
      <c r="M33" s="461"/>
      <c r="N33" s="454"/>
      <c r="O33" s="451"/>
      <c r="P33" s="422"/>
      <c r="Q33" s="460"/>
      <c r="R33" s="453"/>
      <c r="S33" s="451"/>
      <c r="T33" s="422"/>
      <c r="U33" s="464"/>
      <c r="V33" s="453"/>
      <c r="W33" s="451"/>
      <c r="X33" s="422"/>
      <c r="Y33" s="460"/>
      <c r="Z33" s="453"/>
      <c r="AA33" s="451"/>
      <c r="AB33" s="422"/>
      <c r="AC33" s="461"/>
      <c r="AD33" s="454"/>
      <c r="AE33" s="456"/>
    </row>
    <row r="34" spans="1:46" ht="43.2" customHeight="1" thickBot="1" x14ac:dyDescent="0.35">
      <c r="A34" s="411" t="s">
        <v>143</v>
      </c>
      <c r="B34" s="412"/>
      <c r="C34" s="255">
        <f>SUM(C10:C33)</f>
        <v>765</v>
      </c>
      <c r="D34" s="259">
        <f t="shared" ref="D34:AE34" si="13">SUM(D10:D33)</f>
        <v>240</v>
      </c>
      <c r="E34" s="259">
        <f t="shared" si="13"/>
        <v>495</v>
      </c>
      <c r="F34" s="256">
        <f t="shared" si="13"/>
        <v>30</v>
      </c>
      <c r="G34" s="258">
        <f t="shared" si="13"/>
        <v>0</v>
      </c>
      <c r="H34" s="239">
        <f t="shared" si="13"/>
        <v>0</v>
      </c>
      <c r="I34" s="320"/>
      <c r="J34" s="258">
        <f t="shared" si="13"/>
        <v>105</v>
      </c>
      <c r="K34" s="239">
        <f t="shared" si="13"/>
        <v>120</v>
      </c>
      <c r="L34" s="239">
        <f t="shared" si="13"/>
        <v>20</v>
      </c>
      <c r="M34" s="257"/>
      <c r="N34" s="263">
        <f t="shared" si="13"/>
        <v>90</v>
      </c>
      <c r="O34" s="239">
        <f t="shared" si="13"/>
        <v>105</v>
      </c>
      <c r="P34" s="239">
        <f t="shared" si="13"/>
        <v>22</v>
      </c>
      <c r="Q34" s="320"/>
      <c r="R34" s="258">
        <f t="shared" si="13"/>
        <v>90</v>
      </c>
      <c r="S34" s="239">
        <f t="shared" si="13"/>
        <v>30</v>
      </c>
      <c r="T34" s="239">
        <f t="shared" si="13"/>
        <v>17</v>
      </c>
      <c r="U34" s="264"/>
      <c r="V34" s="258">
        <f t="shared" si="13"/>
        <v>30</v>
      </c>
      <c r="W34" s="239">
        <f t="shared" si="13"/>
        <v>90</v>
      </c>
      <c r="X34" s="239">
        <f t="shared" si="13"/>
        <v>13</v>
      </c>
      <c r="Y34" s="320"/>
      <c r="Z34" s="258">
        <f t="shared" si="13"/>
        <v>15</v>
      </c>
      <c r="AA34" s="239">
        <f t="shared" si="13"/>
        <v>90</v>
      </c>
      <c r="AB34" s="239">
        <f t="shared" si="13"/>
        <v>13</v>
      </c>
      <c r="AC34" s="257"/>
      <c r="AD34" s="255">
        <f>SUM(AD10:AD33)</f>
        <v>85</v>
      </c>
      <c r="AE34" s="256">
        <f t="shared" si="13"/>
        <v>34</v>
      </c>
    </row>
    <row r="35" spans="1:46" s="18" customFormat="1" ht="20.25" customHeight="1" x14ac:dyDescent="0.3">
      <c r="A35" s="49"/>
      <c r="B35" s="39" t="s">
        <v>90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50"/>
      <c r="AA35" s="50"/>
      <c r="AB35" s="50"/>
      <c r="AC35" s="50"/>
      <c r="AD35" s="50"/>
      <c r="AE35" s="51"/>
      <c r="AF35" s="51"/>
      <c r="AG35" s="5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</row>
    <row r="37" spans="1:46" s="18" customFormat="1" x14ac:dyDescent="0.3">
      <c r="A37" s="26"/>
      <c r="B37" s="6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9"/>
      <c r="R37" s="19"/>
      <c r="S37" s="19"/>
      <c r="T37" s="19"/>
      <c r="U37" s="19"/>
      <c r="V37" s="19"/>
      <c r="W37" s="19"/>
      <c r="X37" s="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20"/>
      <c r="AS37" s="20"/>
      <c r="AT37" s="20"/>
    </row>
    <row r="38" spans="1:46" s="18" customFormat="1" x14ac:dyDescent="0.3">
      <c r="A38" s="26"/>
      <c r="B38" s="6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"/>
      <c r="R38" s="19"/>
      <c r="S38" s="19"/>
      <c r="T38" s="19"/>
      <c r="U38" s="19"/>
      <c r="V38" s="19"/>
      <c r="W38" s="19"/>
      <c r="X38" s="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  <c r="AR38" s="20"/>
      <c r="AS38" s="20"/>
      <c r="AT38" s="20"/>
    </row>
    <row r="39" spans="1:46" s="18" customFormat="1" x14ac:dyDescent="0.3">
      <c r="A39" s="26"/>
      <c r="B39" s="6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9"/>
      <c r="R39" s="19"/>
      <c r="S39" s="19"/>
      <c r="T39" s="19"/>
      <c r="U39" s="19"/>
      <c r="V39" s="19"/>
      <c r="W39" s="19"/>
      <c r="X39" s="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20"/>
      <c r="AR39" s="20"/>
      <c r="AS39" s="20"/>
      <c r="AT39" s="20"/>
    </row>
    <row r="40" spans="1:46" s="18" customFormat="1" x14ac:dyDescent="0.3">
      <c r="A40" s="26"/>
      <c r="B40" s="63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9"/>
      <c r="R40" s="19"/>
      <c r="S40" s="19"/>
      <c r="T40" s="19"/>
      <c r="U40" s="19"/>
      <c r="V40" s="19"/>
      <c r="W40" s="19"/>
      <c r="X40" s="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</row>
    <row r="41" spans="1:46" s="18" customFormat="1" ht="29.25" customHeight="1" x14ac:dyDescent="0.3">
      <c r="A41" s="26"/>
      <c r="B41" s="6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9"/>
      <c r="R41" s="19"/>
      <c r="S41" s="19"/>
      <c r="T41" s="19"/>
      <c r="U41" s="19"/>
      <c r="V41" s="19"/>
      <c r="W41" s="19"/>
      <c r="X41" s="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21"/>
      <c r="AR41" s="21"/>
      <c r="AS41" s="21"/>
      <c r="AT41" s="21"/>
    </row>
    <row r="42" spans="1:46" s="18" customFormat="1" ht="23.25" customHeight="1" x14ac:dyDescent="0.3">
      <c r="A42" s="26"/>
      <c r="B42" s="6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9"/>
      <c r="R42" s="19"/>
      <c r="S42" s="19"/>
      <c r="T42" s="19"/>
      <c r="U42" s="19"/>
      <c r="V42" s="19"/>
      <c r="W42" s="19"/>
      <c r="X42" s="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  <row r="43" spans="1:46" s="18" customFormat="1" ht="17.25" hidden="1" customHeight="1" x14ac:dyDescent="0.3">
      <c r="A43" s="26"/>
      <c r="B43" s="63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9"/>
      <c r="R43" s="19"/>
      <c r="S43" s="19"/>
      <c r="T43" s="19"/>
      <c r="U43" s="19"/>
      <c r="V43" s="19"/>
      <c r="W43" s="19"/>
      <c r="X43" s="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</row>
  </sheetData>
  <mergeCells count="110">
    <mergeCell ref="C32:C33"/>
    <mergeCell ref="D32:D33"/>
    <mergeCell ref="W32:W33"/>
    <mergeCell ref="AA32:AA33"/>
    <mergeCell ref="AB32:AB33"/>
    <mergeCell ref="AC32:AC33"/>
    <mergeCell ref="AD32:AD33"/>
    <mergeCell ref="U32:U33"/>
    <mergeCell ref="Y32:Y33"/>
    <mergeCell ref="E32:E33"/>
    <mergeCell ref="F32:F33"/>
    <mergeCell ref="Z32:Z33"/>
    <mergeCell ref="Y28:Y29"/>
    <mergeCell ref="I28:I29"/>
    <mergeCell ref="L28:L29"/>
    <mergeCell ref="M28:M29"/>
    <mergeCell ref="I32:I33"/>
    <mergeCell ref="L32:L33"/>
    <mergeCell ref="M32:M33"/>
    <mergeCell ref="Q32:Q33"/>
    <mergeCell ref="I30:I31"/>
    <mergeCell ref="L30:L31"/>
    <mergeCell ref="M30:M31"/>
    <mergeCell ref="Q30:Q31"/>
    <mergeCell ref="P32:P33"/>
    <mergeCell ref="R32:R33"/>
    <mergeCell ref="T32:T33"/>
    <mergeCell ref="V32:V33"/>
    <mergeCell ref="X32:X33"/>
    <mergeCell ref="AE32:AE33"/>
    <mergeCell ref="AC28:AC29"/>
    <mergeCell ref="AD28:AD29"/>
    <mergeCell ref="AE28:AE29"/>
    <mergeCell ref="AA30:AA31"/>
    <mergeCell ref="AB30:AB31"/>
    <mergeCell ref="AC30:AC31"/>
    <mergeCell ref="AD30:AD31"/>
    <mergeCell ref="AE30:AE31"/>
    <mergeCell ref="AB28:AB29"/>
    <mergeCell ref="AA28:AA29"/>
    <mergeCell ref="G30:G31"/>
    <mergeCell ref="H30:H31"/>
    <mergeCell ref="J30:J31"/>
    <mergeCell ref="S32:S33"/>
    <mergeCell ref="G32:G33"/>
    <mergeCell ref="H32:H33"/>
    <mergeCell ref="J32:J33"/>
    <mergeCell ref="K32:K33"/>
    <mergeCell ref="N32:N33"/>
    <mergeCell ref="O32:O33"/>
    <mergeCell ref="Z30:Z31"/>
    <mergeCell ref="N30:N31"/>
    <mergeCell ref="O30:O31"/>
    <mergeCell ref="P30:P31"/>
    <mergeCell ref="R30:R31"/>
    <mergeCell ref="T30:T31"/>
    <mergeCell ref="E28:E29"/>
    <mergeCell ref="F28:F29"/>
    <mergeCell ref="G28:G29"/>
    <mergeCell ref="K30:K31"/>
    <mergeCell ref="X28:X29"/>
    <mergeCell ref="Z28:Z29"/>
    <mergeCell ref="W30:W31"/>
    <mergeCell ref="X30:X31"/>
    <mergeCell ref="Y30:Y31"/>
    <mergeCell ref="R28:R29"/>
    <mergeCell ref="T28:T29"/>
    <mergeCell ref="U28:U29"/>
    <mergeCell ref="V28:V29"/>
    <mergeCell ref="W28:W29"/>
    <mergeCell ref="V30:V31"/>
    <mergeCell ref="S30:S31"/>
    <mergeCell ref="U30:U31"/>
    <mergeCell ref="F30:F31"/>
    <mergeCell ref="A34:B34"/>
    <mergeCell ref="AF6:AF8"/>
    <mergeCell ref="AD6:AD8"/>
    <mergeCell ref="AE6:AE8"/>
    <mergeCell ref="G6:M6"/>
    <mergeCell ref="G7:I7"/>
    <mergeCell ref="J7:M7"/>
    <mergeCell ref="B6:B8"/>
    <mergeCell ref="A6:A8"/>
    <mergeCell ref="N6:U6"/>
    <mergeCell ref="V6:AC6"/>
    <mergeCell ref="H28:H29"/>
    <mergeCell ref="J28:J29"/>
    <mergeCell ref="K28:K29"/>
    <mergeCell ref="N28:N29"/>
    <mergeCell ref="O28:O29"/>
    <mergeCell ref="P28:P29"/>
    <mergeCell ref="Q28:Q29"/>
    <mergeCell ref="S28:S29"/>
    <mergeCell ref="C30:C31"/>
    <mergeCell ref="D30:D31"/>
    <mergeCell ref="E30:E31"/>
    <mergeCell ref="C28:C29"/>
    <mergeCell ref="D28:D29"/>
    <mergeCell ref="A1:B1"/>
    <mergeCell ref="A2:AB2"/>
    <mergeCell ref="A3:R3"/>
    <mergeCell ref="A5:R5"/>
    <mergeCell ref="A4:R4"/>
    <mergeCell ref="C6:F7"/>
    <mergeCell ref="B9:AE9"/>
    <mergeCell ref="B27:AE27"/>
    <mergeCell ref="N7:Q7"/>
    <mergeCell ref="R7:U7"/>
    <mergeCell ref="V7:Y7"/>
    <mergeCell ref="Z7:AC7"/>
  </mergeCells>
  <pageMargins left="0.70866141732283472" right="0.70866141732283472" top="0.55118110236220474" bottom="0.55118110236220474" header="0" footer="0"/>
  <pageSetup paperSize="9" scale="39" fitToWidth="0" orientation="landscape" r:id="rId1"/>
  <rowBreaks count="1" manualBreakCount="1">
    <brk id="26" max="3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C42"/>
  <sheetViews>
    <sheetView topLeftCell="A7" zoomScale="80" zoomScaleNormal="80" workbookViewId="0">
      <selection activeCell="A9" sqref="A1:AF1048576"/>
    </sheetView>
  </sheetViews>
  <sheetFormatPr defaultRowHeight="15.6" x14ac:dyDescent="0.3"/>
  <cols>
    <col min="1" max="1" width="4.6640625" style="55" customWidth="1"/>
    <col min="2" max="2" width="60.6640625" style="55" customWidth="1"/>
    <col min="3" max="31" width="5.6640625" style="55" customWidth="1"/>
    <col min="32" max="32" width="10.44140625" style="55" customWidth="1"/>
    <col min="33" max="33" width="2.33203125" customWidth="1"/>
  </cols>
  <sheetData>
    <row r="1" spans="1:133" s="58" customFormat="1" ht="21.9" customHeight="1" x14ac:dyDescent="0.3">
      <c r="A1" s="370" t="s">
        <v>122</v>
      </c>
      <c r="B1" s="37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33" s="57" customFormat="1" ht="21.9" customHeight="1" x14ac:dyDescent="0.3">
      <c r="A2" s="370" t="s">
        <v>121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</row>
    <row r="3" spans="1:133" s="43" customFormat="1" ht="21.9" customHeight="1" x14ac:dyDescent="0.3">
      <c r="A3" s="370" t="s">
        <v>186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33" s="43" customFormat="1" ht="21.9" customHeight="1" x14ac:dyDescent="0.3">
      <c r="A4" s="516" t="s">
        <v>124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7"/>
      <c r="N4" s="57"/>
      <c r="O4" s="57"/>
      <c r="P4" s="57"/>
      <c r="Q4" s="57"/>
      <c r="R4" s="57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33" s="79" customFormat="1" ht="10.5" customHeight="1" thickBot="1" x14ac:dyDescent="0.4">
      <c r="A5" s="516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77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133" ht="30" customHeight="1" x14ac:dyDescent="0.3">
      <c r="A6" s="426" t="s">
        <v>95</v>
      </c>
      <c r="B6" s="423" t="s">
        <v>0</v>
      </c>
      <c r="C6" s="386" t="s">
        <v>1</v>
      </c>
      <c r="D6" s="386"/>
      <c r="E6" s="386"/>
      <c r="F6" s="386"/>
      <c r="G6" s="377" t="s">
        <v>2</v>
      </c>
      <c r="H6" s="378"/>
      <c r="I6" s="378"/>
      <c r="J6" s="378"/>
      <c r="K6" s="378"/>
      <c r="L6" s="378"/>
      <c r="M6" s="378"/>
      <c r="N6" s="379"/>
      <c r="O6" s="378" t="s">
        <v>3</v>
      </c>
      <c r="P6" s="378"/>
      <c r="Q6" s="378"/>
      <c r="R6" s="378"/>
      <c r="S6" s="378"/>
      <c r="T6" s="378"/>
      <c r="U6" s="378"/>
      <c r="V6" s="378"/>
      <c r="W6" s="378"/>
      <c r="X6" s="377" t="s">
        <v>4</v>
      </c>
      <c r="Y6" s="378"/>
      <c r="Z6" s="378"/>
      <c r="AA6" s="378"/>
      <c r="AB6" s="378"/>
      <c r="AC6" s="378"/>
      <c r="AD6" s="379"/>
      <c r="AE6" s="399" t="s">
        <v>82</v>
      </c>
      <c r="AF6" s="509" t="s">
        <v>83</v>
      </c>
    </row>
    <row r="7" spans="1:133" ht="30" customHeight="1" thickBot="1" x14ac:dyDescent="0.35">
      <c r="A7" s="427"/>
      <c r="B7" s="424"/>
      <c r="C7" s="517"/>
      <c r="D7" s="517"/>
      <c r="E7" s="517"/>
      <c r="F7" s="517"/>
      <c r="G7" s="383" t="s">
        <v>132</v>
      </c>
      <c r="H7" s="381"/>
      <c r="I7" s="381"/>
      <c r="J7" s="410"/>
      <c r="K7" s="381" t="s">
        <v>133</v>
      </c>
      <c r="L7" s="381"/>
      <c r="M7" s="381"/>
      <c r="N7" s="382"/>
      <c r="O7" s="381" t="s">
        <v>134</v>
      </c>
      <c r="P7" s="381"/>
      <c r="Q7" s="381"/>
      <c r="R7" s="410"/>
      <c r="S7" s="512" t="s">
        <v>135</v>
      </c>
      <c r="T7" s="512"/>
      <c r="U7" s="512"/>
      <c r="V7" s="512"/>
      <c r="W7" s="512"/>
      <c r="X7" s="383" t="s">
        <v>136</v>
      </c>
      <c r="Y7" s="381"/>
      <c r="Z7" s="410"/>
      <c r="AA7" s="381" t="s">
        <v>137</v>
      </c>
      <c r="AB7" s="381"/>
      <c r="AC7" s="381"/>
      <c r="AD7" s="382"/>
      <c r="AE7" s="400"/>
      <c r="AF7" s="510"/>
    </row>
    <row r="8" spans="1:133" s="39" customFormat="1" ht="159.9" customHeight="1" thickBot="1" x14ac:dyDescent="0.35">
      <c r="A8" s="428"/>
      <c r="B8" s="425"/>
      <c r="C8" s="265" t="s">
        <v>5</v>
      </c>
      <c r="D8" s="108" t="s">
        <v>125</v>
      </c>
      <c r="E8" s="108" t="s">
        <v>126</v>
      </c>
      <c r="F8" s="217" t="s">
        <v>96</v>
      </c>
      <c r="G8" s="107" t="s">
        <v>125</v>
      </c>
      <c r="H8" s="108" t="s">
        <v>126</v>
      </c>
      <c r="I8" s="108" t="s">
        <v>6</v>
      </c>
      <c r="J8" s="311" t="s">
        <v>84</v>
      </c>
      <c r="K8" s="213" t="s">
        <v>125</v>
      </c>
      <c r="L8" s="108" t="s">
        <v>126</v>
      </c>
      <c r="M8" s="108" t="s">
        <v>6</v>
      </c>
      <c r="N8" s="111" t="s">
        <v>84</v>
      </c>
      <c r="O8" s="213" t="s">
        <v>125</v>
      </c>
      <c r="P8" s="108" t="s">
        <v>126</v>
      </c>
      <c r="Q8" s="108" t="s">
        <v>6</v>
      </c>
      <c r="R8" s="311" t="s">
        <v>84</v>
      </c>
      <c r="S8" s="213" t="s">
        <v>125</v>
      </c>
      <c r="T8" s="108" t="s">
        <v>126</v>
      </c>
      <c r="U8" s="217" t="s">
        <v>96</v>
      </c>
      <c r="V8" s="108" t="s">
        <v>6</v>
      </c>
      <c r="W8" s="112" t="s">
        <v>84</v>
      </c>
      <c r="X8" s="107" t="s">
        <v>126</v>
      </c>
      <c r="Y8" s="108" t="s">
        <v>6</v>
      </c>
      <c r="Z8" s="311" t="s">
        <v>84</v>
      </c>
      <c r="AA8" s="213" t="s">
        <v>125</v>
      </c>
      <c r="AB8" s="108" t="s">
        <v>126</v>
      </c>
      <c r="AC8" s="108" t="s">
        <v>6</v>
      </c>
      <c r="AD8" s="111" t="s">
        <v>84</v>
      </c>
      <c r="AE8" s="401"/>
      <c r="AF8" s="511"/>
    </row>
    <row r="9" spans="1:133" ht="24.9" customHeight="1" thickBot="1" x14ac:dyDescent="0.35">
      <c r="A9" s="266"/>
      <c r="B9" s="466" t="s">
        <v>33</v>
      </c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7"/>
    </row>
    <row r="10" spans="1:133" ht="20.100000000000001" customHeight="1" x14ac:dyDescent="0.3">
      <c r="A10" s="177">
        <v>1</v>
      </c>
      <c r="B10" s="287" t="s">
        <v>97</v>
      </c>
      <c r="C10" s="149">
        <f>SUM(D10:F10)</f>
        <v>60</v>
      </c>
      <c r="D10" s="83">
        <f>G10+K10+O10+S10+AA10</f>
        <v>15</v>
      </c>
      <c r="E10" s="83">
        <f>H10+L10+P10+T10+X10+AB10</f>
        <v>45</v>
      </c>
      <c r="F10" s="85"/>
      <c r="G10" s="82"/>
      <c r="H10" s="83"/>
      <c r="I10" s="202"/>
      <c r="J10" s="312"/>
      <c r="K10" s="82">
        <v>15</v>
      </c>
      <c r="L10" s="83">
        <v>30</v>
      </c>
      <c r="M10" s="202">
        <v>3</v>
      </c>
      <c r="N10" s="270" t="s">
        <v>138</v>
      </c>
      <c r="O10" s="82"/>
      <c r="P10" s="83">
        <v>15</v>
      </c>
      <c r="Q10" s="202">
        <v>3</v>
      </c>
      <c r="R10" s="306" t="s">
        <v>36</v>
      </c>
      <c r="S10" s="82"/>
      <c r="T10" s="83"/>
      <c r="U10" s="83"/>
      <c r="V10" s="202"/>
      <c r="W10" s="273"/>
      <c r="X10" s="149"/>
      <c r="Y10" s="202"/>
      <c r="Z10" s="306"/>
      <c r="AA10" s="82"/>
      <c r="AB10" s="83"/>
      <c r="AC10" s="202"/>
      <c r="AD10" s="273"/>
      <c r="AE10" s="249">
        <f>I10+M10+Q10+V10+Y10+AC10</f>
        <v>6</v>
      </c>
      <c r="AF10" s="76">
        <v>4</v>
      </c>
    </row>
    <row r="11" spans="1:133" ht="20.100000000000001" customHeight="1" x14ac:dyDescent="0.3">
      <c r="A11" s="178">
        <v>2</v>
      </c>
      <c r="B11" s="288" t="s">
        <v>144</v>
      </c>
      <c r="C11" s="92">
        <f t="shared" ref="C11:C26" si="0">SUM(D11:F11)</f>
        <v>15</v>
      </c>
      <c r="D11" s="54"/>
      <c r="E11" s="54">
        <f t="shared" ref="E11:E25" si="1">H11+L11+P11+T11+X11+AB11</f>
        <v>15</v>
      </c>
      <c r="F11" s="81"/>
      <c r="G11" s="72"/>
      <c r="H11" s="54"/>
      <c r="I11" s="6"/>
      <c r="J11" s="313"/>
      <c r="K11" s="72"/>
      <c r="L11" s="54"/>
      <c r="M11" s="6"/>
      <c r="N11" s="271"/>
      <c r="O11" s="72"/>
      <c r="P11" s="54">
        <v>15</v>
      </c>
      <c r="Q11" s="6">
        <v>2</v>
      </c>
      <c r="R11" s="313" t="s">
        <v>138</v>
      </c>
      <c r="S11" s="72"/>
      <c r="T11" s="54"/>
      <c r="U11" s="54"/>
      <c r="V11" s="6"/>
      <c r="W11" s="274"/>
      <c r="X11" s="92"/>
      <c r="Y11" s="6"/>
      <c r="Z11" s="307"/>
      <c r="AA11" s="72"/>
      <c r="AB11" s="54"/>
      <c r="AC11" s="6"/>
      <c r="AD11" s="274"/>
      <c r="AE11" s="250">
        <f t="shared" ref="AE11:AE26" si="2">I11+M11+Q11+V11+Y11+AC11</f>
        <v>2</v>
      </c>
      <c r="AF11" s="81"/>
    </row>
    <row r="12" spans="1:133" ht="20.100000000000001" customHeight="1" x14ac:dyDescent="0.3">
      <c r="A12" s="178">
        <v>3</v>
      </c>
      <c r="B12" s="288" t="s">
        <v>98</v>
      </c>
      <c r="C12" s="92">
        <f t="shared" si="0"/>
        <v>15</v>
      </c>
      <c r="D12" s="54"/>
      <c r="E12" s="54">
        <f t="shared" si="1"/>
        <v>15</v>
      </c>
      <c r="F12" s="81"/>
      <c r="G12" s="72"/>
      <c r="H12" s="54"/>
      <c r="I12" s="6"/>
      <c r="J12" s="313"/>
      <c r="K12" s="72"/>
      <c r="L12" s="54"/>
      <c r="M12" s="6"/>
      <c r="N12" s="271"/>
      <c r="O12" s="72"/>
      <c r="P12" s="54">
        <v>15</v>
      </c>
      <c r="Q12" s="6">
        <v>2</v>
      </c>
      <c r="R12" s="313" t="s">
        <v>138</v>
      </c>
      <c r="S12" s="72"/>
      <c r="T12" s="54"/>
      <c r="U12" s="54"/>
      <c r="V12" s="6"/>
      <c r="W12" s="274"/>
      <c r="X12" s="92"/>
      <c r="Y12" s="6"/>
      <c r="Z12" s="307"/>
      <c r="AA12" s="72"/>
      <c r="AB12" s="54"/>
      <c r="AC12" s="6"/>
      <c r="AD12" s="274"/>
      <c r="AE12" s="250">
        <f t="shared" si="2"/>
        <v>2</v>
      </c>
      <c r="AF12" s="81"/>
    </row>
    <row r="13" spans="1:133" ht="20.100000000000001" customHeight="1" x14ac:dyDescent="0.3">
      <c r="A13" s="178">
        <v>4</v>
      </c>
      <c r="B13" s="288" t="s">
        <v>99</v>
      </c>
      <c r="C13" s="92">
        <f t="shared" si="0"/>
        <v>60</v>
      </c>
      <c r="D13" s="54">
        <f t="shared" ref="D13:D22" si="3">G13+K13+O13+S13+AA13</f>
        <v>15</v>
      </c>
      <c r="E13" s="54">
        <f t="shared" si="1"/>
        <v>45</v>
      </c>
      <c r="F13" s="81"/>
      <c r="G13" s="72"/>
      <c r="H13" s="54"/>
      <c r="I13" s="6"/>
      <c r="J13" s="313"/>
      <c r="K13" s="72">
        <v>15</v>
      </c>
      <c r="L13" s="54">
        <v>30</v>
      </c>
      <c r="M13" s="6">
        <v>3</v>
      </c>
      <c r="N13" s="271" t="s">
        <v>138</v>
      </c>
      <c r="O13" s="72"/>
      <c r="P13" s="54">
        <v>15</v>
      </c>
      <c r="Q13" s="6">
        <v>3</v>
      </c>
      <c r="R13" s="307" t="s">
        <v>36</v>
      </c>
      <c r="S13" s="72"/>
      <c r="T13" s="54"/>
      <c r="U13" s="54"/>
      <c r="V13" s="6"/>
      <c r="W13" s="274"/>
      <c r="X13" s="92"/>
      <c r="Y13" s="6"/>
      <c r="Z13" s="307"/>
      <c r="AA13" s="72"/>
      <c r="AB13" s="54"/>
      <c r="AC13" s="6"/>
      <c r="AD13" s="274"/>
      <c r="AE13" s="250">
        <f t="shared" si="2"/>
        <v>6</v>
      </c>
      <c r="AF13" s="81">
        <v>3</v>
      </c>
    </row>
    <row r="14" spans="1:133" ht="20.100000000000001" customHeight="1" x14ac:dyDescent="0.3">
      <c r="A14" s="178">
        <v>5</v>
      </c>
      <c r="B14" s="288" t="s">
        <v>100</v>
      </c>
      <c r="C14" s="92">
        <f t="shared" si="0"/>
        <v>60</v>
      </c>
      <c r="D14" s="54">
        <f t="shared" si="3"/>
        <v>15</v>
      </c>
      <c r="E14" s="54">
        <f t="shared" si="1"/>
        <v>45</v>
      </c>
      <c r="F14" s="81"/>
      <c r="G14" s="72"/>
      <c r="H14" s="54"/>
      <c r="I14" s="6"/>
      <c r="J14" s="313"/>
      <c r="K14" s="72"/>
      <c r="L14" s="54"/>
      <c r="M14" s="6"/>
      <c r="N14" s="271"/>
      <c r="O14" s="72">
        <v>15</v>
      </c>
      <c r="P14" s="54">
        <v>15</v>
      </c>
      <c r="Q14" s="6">
        <v>2</v>
      </c>
      <c r="R14" s="307" t="s">
        <v>138</v>
      </c>
      <c r="S14" s="72"/>
      <c r="T14" s="54">
        <v>30</v>
      </c>
      <c r="U14" s="54"/>
      <c r="V14" s="6">
        <v>2</v>
      </c>
      <c r="W14" s="274" t="s">
        <v>36</v>
      </c>
      <c r="X14" s="92"/>
      <c r="Y14" s="6"/>
      <c r="Z14" s="307"/>
      <c r="AA14" s="72"/>
      <c r="AB14" s="54"/>
      <c r="AC14" s="6"/>
      <c r="AD14" s="274"/>
      <c r="AE14" s="250">
        <f t="shared" si="2"/>
        <v>4</v>
      </c>
      <c r="AF14" s="81">
        <v>2</v>
      </c>
    </row>
    <row r="15" spans="1:133" ht="20.100000000000001" customHeight="1" x14ac:dyDescent="0.3">
      <c r="A15" s="178">
        <v>6</v>
      </c>
      <c r="B15" s="288" t="s">
        <v>101</v>
      </c>
      <c r="C15" s="92">
        <f t="shared" si="0"/>
        <v>30</v>
      </c>
      <c r="D15" s="54">
        <f t="shared" si="3"/>
        <v>15</v>
      </c>
      <c r="E15" s="54">
        <f t="shared" si="1"/>
        <v>15</v>
      </c>
      <c r="F15" s="81"/>
      <c r="G15" s="72"/>
      <c r="H15" s="54"/>
      <c r="I15" s="6"/>
      <c r="J15" s="313"/>
      <c r="K15" s="72"/>
      <c r="L15" s="54"/>
      <c r="M15" s="6"/>
      <c r="N15" s="271"/>
      <c r="O15" s="72">
        <v>15</v>
      </c>
      <c r="P15" s="54">
        <v>15</v>
      </c>
      <c r="Q15" s="6">
        <v>3</v>
      </c>
      <c r="R15" s="307" t="s">
        <v>36</v>
      </c>
      <c r="S15" s="72"/>
      <c r="T15" s="54"/>
      <c r="U15" s="54"/>
      <c r="V15" s="6"/>
      <c r="W15" s="274"/>
      <c r="X15" s="92"/>
      <c r="Y15" s="6"/>
      <c r="Z15" s="307"/>
      <c r="AA15" s="72"/>
      <c r="AB15" s="54"/>
      <c r="AC15" s="6"/>
      <c r="AD15" s="274"/>
      <c r="AE15" s="250">
        <f t="shared" si="2"/>
        <v>3</v>
      </c>
      <c r="AF15" s="81">
        <v>2</v>
      </c>
    </row>
    <row r="16" spans="1:133" ht="20.100000000000001" customHeight="1" x14ac:dyDescent="0.3">
      <c r="A16" s="178">
        <v>7</v>
      </c>
      <c r="B16" s="288" t="s">
        <v>102</v>
      </c>
      <c r="C16" s="92">
        <f t="shared" si="0"/>
        <v>60</v>
      </c>
      <c r="D16" s="54"/>
      <c r="E16" s="54">
        <f t="shared" si="1"/>
        <v>60</v>
      </c>
      <c r="F16" s="81"/>
      <c r="G16" s="72"/>
      <c r="H16" s="54"/>
      <c r="I16" s="6"/>
      <c r="J16" s="313"/>
      <c r="K16" s="72"/>
      <c r="L16" s="54"/>
      <c r="M16" s="6"/>
      <c r="N16" s="271"/>
      <c r="O16" s="72"/>
      <c r="P16" s="54"/>
      <c r="Q16" s="6"/>
      <c r="R16" s="307"/>
      <c r="S16" s="72"/>
      <c r="T16" s="54"/>
      <c r="U16" s="54"/>
      <c r="V16" s="6"/>
      <c r="W16" s="274"/>
      <c r="X16" s="92">
        <v>30</v>
      </c>
      <c r="Y16" s="6">
        <v>5</v>
      </c>
      <c r="Z16" s="307" t="s">
        <v>138</v>
      </c>
      <c r="AA16" s="72"/>
      <c r="AB16" s="54">
        <v>30</v>
      </c>
      <c r="AC16" s="6">
        <v>5</v>
      </c>
      <c r="AD16" s="274" t="s">
        <v>36</v>
      </c>
      <c r="AE16" s="250">
        <f t="shared" si="2"/>
        <v>10</v>
      </c>
      <c r="AF16" s="81">
        <v>5</v>
      </c>
    </row>
    <row r="17" spans="1:32" ht="20.100000000000001" customHeight="1" x14ac:dyDescent="0.3">
      <c r="A17" s="178">
        <v>8</v>
      </c>
      <c r="B17" s="288" t="s">
        <v>103</v>
      </c>
      <c r="C17" s="92">
        <f t="shared" si="0"/>
        <v>30</v>
      </c>
      <c r="D17" s="54">
        <f t="shared" si="3"/>
        <v>15</v>
      </c>
      <c r="E17" s="54">
        <f t="shared" si="1"/>
        <v>15</v>
      </c>
      <c r="F17" s="81"/>
      <c r="G17" s="72"/>
      <c r="H17" s="54"/>
      <c r="I17" s="6"/>
      <c r="J17" s="313"/>
      <c r="K17" s="72">
        <v>15</v>
      </c>
      <c r="L17" s="54">
        <v>15</v>
      </c>
      <c r="M17" s="6">
        <v>3</v>
      </c>
      <c r="N17" s="271" t="s">
        <v>36</v>
      </c>
      <c r="O17" s="72"/>
      <c r="P17" s="54"/>
      <c r="Q17" s="6"/>
      <c r="R17" s="307"/>
      <c r="S17" s="72"/>
      <c r="T17" s="54"/>
      <c r="U17" s="54"/>
      <c r="V17" s="6"/>
      <c r="W17" s="274"/>
      <c r="X17" s="92"/>
      <c r="Y17" s="6"/>
      <c r="Z17" s="307"/>
      <c r="AA17" s="72"/>
      <c r="AB17" s="54"/>
      <c r="AC17" s="6"/>
      <c r="AD17" s="274"/>
      <c r="AE17" s="250">
        <f t="shared" si="2"/>
        <v>3</v>
      </c>
      <c r="AF17" s="81"/>
    </row>
    <row r="18" spans="1:32" ht="20.100000000000001" customHeight="1" x14ac:dyDescent="0.3">
      <c r="A18" s="178">
        <v>9</v>
      </c>
      <c r="B18" s="288" t="s">
        <v>104</v>
      </c>
      <c r="C18" s="92">
        <f t="shared" si="0"/>
        <v>30</v>
      </c>
      <c r="D18" s="54">
        <f t="shared" si="3"/>
        <v>15</v>
      </c>
      <c r="E18" s="54">
        <f t="shared" si="1"/>
        <v>15</v>
      </c>
      <c r="F18" s="81"/>
      <c r="G18" s="72"/>
      <c r="H18" s="54"/>
      <c r="I18" s="6"/>
      <c r="J18" s="313"/>
      <c r="K18" s="72">
        <v>15</v>
      </c>
      <c r="L18" s="54">
        <v>15</v>
      </c>
      <c r="M18" s="6">
        <v>3</v>
      </c>
      <c r="N18" s="271" t="s">
        <v>36</v>
      </c>
      <c r="O18" s="72"/>
      <c r="P18" s="54"/>
      <c r="Q18" s="6"/>
      <c r="R18" s="307"/>
      <c r="S18" s="72"/>
      <c r="T18" s="54"/>
      <c r="U18" s="54"/>
      <c r="V18" s="6"/>
      <c r="W18" s="274"/>
      <c r="X18" s="92"/>
      <c r="Y18" s="6"/>
      <c r="Z18" s="307"/>
      <c r="AA18" s="72"/>
      <c r="AB18" s="54"/>
      <c r="AC18" s="6"/>
      <c r="AD18" s="274"/>
      <c r="AE18" s="250">
        <f t="shared" si="2"/>
        <v>3</v>
      </c>
      <c r="AF18" s="81"/>
    </row>
    <row r="19" spans="1:32" ht="20.100000000000001" customHeight="1" x14ac:dyDescent="0.3">
      <c r="A19" s="178">
        <v>10</v>
      </c>
      <c r="B19" s="288" t="s">
        <v>105</v>
      </c>
      <c r="C19" s="92">
        <f t="shared" si="0"/>
        <v>30</v>
      </c>
      <c r="D19" s="54">
        <f t="shared" si="3"/>
        <v>15</v>
      </c>
      <c r="E19" s="54">
        <f t="shared" si="1"/>
        <v>15</v>
      </c>
      <c r="F19" s="81"/>
      <c r="G19" s="72"/>
      <c r="H19" s="54"/>
      <c r="I19" s="6"/>
      <c r="J19" s="313"/>
      <c r="K19" s="72">
        <v>15</v>
      </c>
      <c r="L19" s="54">
        <v>15</v>
      </c>
      <c r="M19" s="6">
        <v>3</v>
      </c>
      <c r="N19" s="271" t="s">
        <v>138</v>
      </c>
      <c r="O19" s="72"/>
      <c r="P19" s="54"/>
      <c r="Q19" s="6"/>
      <c r="R19" s="307"/>
      <c r="S19" s="72"/>
      <c r="T19" s="54"/>
      <c r="U19" s="54"/>
      <c r="V19" s="6"/>
      <c r="W19" s="274"/>
      <c r="X19" s="92"/>
      <c r="Y19" s="6"/>
      <c r="Z19" s="307"/>
      <c r="AA19" s="72"/>
      <c r="AB19" s="54"/>
      <c r="AC19" s="6"/>
      <c r="AD19" s="274"/>
      <c r="AE19" s="250">
        <f t="shared" si="2"/>
        <v>3</v>
      </c>
      <c r="AF19" s="81"/>
    </row>
    <row r="20" spans="1:32" ht="20.100000000000001" customHeight="1" x14ac:dyDescent="0.3">
      <c r="A20" s="178">
        <v>11</v>
      </c>
      <c r="B20" s="288" t="s">
        <v>106</v>
      </c>
      <c r="C20" s="92">
        <f t="shared" si="0"/>
        <v>45</v>
      </c>
      <c r="D20" s="54">
        <f t="shared" si="3"/>
        <v>15</v>
      </c>
      <c r="E20" s="54">
        <f t="shared" si="1"/>
        <v>30</v>
      </c>
      <c r="F20" s="81"/>
      <c r="G20" s="72"/>
      <c r="H20" s="54"/>
      <c r="I20" s="6"/>
      <c r="J20" s="313"/>
      <c r="K20" s="72">
        <v>15</v>
      </c>
      <c r="L20" s="54">
        <v>30</v>
      </c>
      <c r="M20" s="6">
        <v>5</v>
      </c>
      <c r="N20" s="271" t="s">
        <v>36</v>
      </c>
      <c r="O20" s="72"/>
      <c r="P20" s="54"/>
      <c r="Q20" s="6"/>
      <c r="R20" s="307"/>
      <c r="S20" s="72"/>
      <c r="T20" s="54"/>
      <c r="U20" s="54"/>
      <c r="V20" s="6"/>
      <c r="W20" s="274"/>
      <c r="X20" s="92"/>
      <c r="Y20" s="6"/>
      <c r="Z20" s="307"/>
      <c r="AA20" s="72"/>
      <c r="AB20" s="54"/>
      <c r="AC20" s="6"/>
      <c r="AD20" s="274"/>
      <c r="AE20" s="250">
        <f t="shared" si="2"/>
        <v>5</v>
      </c>
      <c r="AF20" s="81">
        <v>3</v>
      </c>
    </row>
    <row r="21" spans="1:32" ht="20.100000000000001" customHeight="1" x14ac:dyDescent="0.3">
      <c r="A21" s="178">
        <v>12</v>
      </c>
      <c r="B21" s="288" t="s">
        <v>107</v>
      </c>
      <c r="C21" s="92">
        <f t="shared" si="0"/>
        <v>90</v>
      </c>
      <c r="D21" s="54">
        <f t="shared" si="3"/>
        <v>15</v>
      </c>
      <c r="E21" s="54">
        <f t="shared" si="1"/>
        <v>75</v>
      </c>
      <c r="F21" s="81"/>
      <c r="G21" s="72"/>
      <c r="H21" s="54"/>
      <c r="I21" s="6"/>
      <c r="J21" s="313"/>
      <c r="K21" s="72"/>
      <c r="L21" s="54"/>
      <c r="M21" s="6"/>
      <c r="N21" s="271"/>
      <c r="O21" s="72">
        <v>15</v>
      </c>
      <c r="P21" s="54">
        <v>15</v>
      </c>
      <c r="Q21" s="6">
        <v>2</v>
      </c>
      <c r="R21" s="307" t="s">
        <v>138</v>
      </c>
      <c r="S21" s="72"/>
      <c r="T21" s="54">
        <v>30</v>
      </c>
      <c r="U21" s="54"/>
      <c r="V21" s="6">
        <v>3</v>
      </c>
      <c r="W21" s="274" t="s">
        <v>138</v>
      </c>
      <c r="X21" s="92">
        <v>30</v>
      </c>
      <c r="Y21" s="6">
        <v>4</v>
      </c>
      <c r="Z21" s="307" t="s">
        <v>36</v>
      </c>
      <c r="AA21" s="72"/>
      <c r="AB21" s="54"/>
      <c r="AC21" s="6"/>
      <c r="AD21" s="274"/>
      <c r="AE21" s="250">
        <f t="shared" si="2"/>
        <v>9</v>
      </c>
      <c r="AF21" s="81">
        <v>7</v>
      </c>
    </row>
    <row r="22" spans="1:32" ht="20.100000000000001" customHeight="1" x14ac:dyDescent="0.3">
      <c r="A22" s="178">
        <v>13</v>
      </c>
      <c r="B22" s="288" t="s">
        <v>145</v>
      </c>
      <c r="C22" s="92">
        <f t="shared" si="0"/>
        <v>30</v>
      </c>
      <c r="D22" s="54">
        <f t="shared" si="3"/>
        <v>15</v>
      </c>
      <c r="E22" s="54">
        <f t="shared" si="1"/>
        <v>15</v>
      </c>
      <c r="F22" s="81"/>
      <c r="G22" s="72"/>
      <c r="H22" s="54"/>
      <c r="I22" s="6"/>
      <c r="J22" s="313"/>
      <c r="K22" s="72"/>
      <c r="L22" s="54"/>
      <c r="M22" s="6"/>
      <c r="N22" s="271"/>
      <c r="O22" s="72"/>
      <c r="P22" s="54"/>
      <c r="Q22" s="6"/>
      <c r="R22" s="307"/>
      <c r="S22" s="72"/>
      <c r="T22" s="54"/>
      <c r="U22" s="54"/>
      <c r="V22" s="6"/>
      <c r="W22" s="274"/>
      <c r="X22" s="92"/>
      <c r="Y22" s="6"/>
      <c r="Z22" s="307"/>
      <c r="AA22" s="72">
        <v>15</v>
      </c>
      <c r="AB22" s="54">
        <v>15</v>
      </c>
      <c r="AC22" s="6">
        <v>3</v>
      </c>
      <c r="AD22" s="274" t="s">
        <v>138</v>
      </c>
      <c r="AE22" s="250">
        <f t="shared" si="2"/>
        <v>3</v>
      </c>
      <c r="AF22" s="81"/>
    </row>
    <row r="23" spans="1:32" ht="20.100000000000001" customHeight="1" x14ac:dyDescent="0.3">
      <c r="A23" s="178">
        <v>14</v>
      </c>
      <c r="B23" s="288" t="s">
        <v>108</v>
      </c>
      <c r="C23" s="92">
        <f t="shared" si="0"/>
        <v>45</v>
      </c>
      <c r="D23" s="54"/>
      <c r="E23" s="54">
        <f t="shared" si="1"/>
        <v>45</v>
      </c>
      <c r="F23" s="81"/>
      <c r="G23" s="72"/>
      <c r="H23" s="54"/>
      <c r="I23" s="6"/>
      <c r="J23" s="313"/>
      <c r="K23" s="72"/>
      <c r="L23" s="54"/>
      <c r="M23" s="6"/>
      <c r="N23" s="271"/>
      <c r="O23" s="72"/>
      <c r="P23" s="54">
        <v>15</v>
      </c>
      <c r="Q23" s="6">
        <v>3</v>
      </c>
      <c r="R23" s="307" t="s">
        <v>138</v>
      </c>
      <c r="S23" s="72"/>
      <c r="T23" s="54">
        <v>30</v>
      </c>
      <c r="U23" s="54"/>
      <c r="V23" s="6">
        <v>3</v>
      </c>
      <c r="W23" s="274" t="s">
        <v>36</v>
      </c>
      <c r="X23" s="92"/>
      <c r="Y23" s="6"/>
      <c r="Z23" s="307"/>
      <c r="AA23" s="72"/>
      <c r="AB23" s="54"/>
      <c r="AC23" s="6"/>
      <c r="AD23" s="274"/>
      <c r="AE23" s="250">
        <f t="shared" si="2"/>
        <v>6</v>
      </c>
      <c r="AF23" s="81">
        <v>3</v>
      </c>
    </row>
    <row r="24" spans="1:32" ht="35.1" customHeight="1" x14ac:dyDescent="0.3">
      <c r="A24" s="178">
        <v>15</v>
      </c>
      <c r="B24" s="288" t="s">
        <v>109</v>
      </c>
      <c r="C24" s="92">
        <f t="shared" si="0"/>
        <v>30</v>
      </c>
      <c r="D24" s="54"/>
      <c r="E24" s="54">
        <f t="shared" si="1"/>
        <v>30</v>
      </c>
      <c r="F24" s="81"/>
      <c r="G24" s="72"/>
      <c r="H24" s="54"/>
      <c r="I24" s="6"/>
      <c r="J24" s="313"/>
      <c r="K24" s="72"/>
      <c r="L24" s="54"/>
      <c r="M24" s="6"/>
      <c r="N24" s="271"/>
      <c r="O24" s="72"/>
      <c r="P24" s="54"/>
      <c r="Q24" s="6"/>
      <c r="R24" s="307"/>
      <c r="S24" s="72"/>
      <c r="T24" s="54"/>
      <c r="U24" s="54"/>
      <c r="V24" s="6"/>
      <c r="W24" s="274"/>
      <c r="X24" s="92">
        <v>30</v>
      </c>
      <c r="Y24" s="6">
        <v>4</v>
      </c>
      <c r="Z24" s="307" t="s">
        <v>138</v>
      </c>
      <c r="AA24" s="72"/>
      <c r="AB24" s="54"/>
      <c r="AC24" s="6"/>
      <c r="AD24" s="274"/>
      <c r="AE24" s="250">
        <f t="shared" si="2"/>
        <v>4</v>
      </c>
      <c r="AF24" s="81"/>
    </row>
    <row r="25" spans="1:32" ht="20.100000000000001" customHeight="1" x14ac:dyDescent="0.3">
      <c r="A25" s="178">
        <v>16</v>
      </c>
      <c r="B25" s="288" t="s">
        <v>110</v>
      </c>
      <c r="C25" s="92">
        <f t="shared" si="0"/>
        <v>30</v>
      </c>
      <c r="D25" s="54"/>
      <c r="E25" s="54">
        <f t="shared" si="1"/>
        <v>30</v>
      </c>
      <c r="F25" s="81"/>
      <c r="G25" s="72"/>
      <c r="H25" s="54"/>
      <c r="I25" s="6"/>
      <c r="J25" s="313"/>
      <c r="K25" s="72"/>
      <c r="L25" s="54"/>
      <c r="M25" s="6"/>
      <c r="N25" s="271"/>
      <c r="O25" s="72"/>
      <c r="P25" s="54"/>
      <c r="Q25" s="6"/>
      <c r="R25" s="307"/>
      <c r="S25" s="72"/>
      <c r="T25" s="54"/>
      <c r="U25" s="54"/>
      <c r="V25" s="6"/>
      <c r="W25" s="274"/>
      <c r="X25" s="92"/>
      <c r="Y25" s="6"/>
      <c r="Z25" s="307"/>
      <c r="AA25" s="72"/>
      <c r="AB25" s="54">
        <v>30</v>
      </c>
      <c r="AC25" s="6">
        <v>5</v>
      </c>
      <c r="AD25" s="274" t="s">
        <v>138</v>
      </c>
      <c r="AE25" s="250">
        <f t="shared" si="2"/>
        <v>5</v>
      </c>
      <c r="AF25" s="81"/>
    </row>
    <row r="26" spans="1:32" ht="20.100000000000001" customHeight="1" thickBot="1" x14ac:dyDescent="0.35">
      <c r="A26" s="179">
        <v>17</v>
      </c>
      <c r="B26" s="289" t="s">
        <v>34</v>
      </c>
      <c r="C26" s="150">
        <f t="shared" si="0"/>
        <v>30</v>
      </c>
      <c r="D26" s="116"/>
      <c r="E26" s="116"/>
      <c r="F26" s="118">
        <f t="shared" ref="F26" si="4">U26</f>
        <v>30</v>
      </c>
      <c r="G26" s="115"/>
      <c r="H26" s="116"/>
      <c r="I26" s="203"/>
      <c r="J26" s="314"/>
      <c r="K26" s="115"/>
      <c r="L26" s="116"/>
      <c r="M26" s="203"/>
      <c r="N26" s="272"/>
      <c r="O26" s="115"/>
      <c r="P26" s="116"/>
      <c r="Q26" s="203"/>
      <c r="R26" s="308"/>
      <c r="S26" s="115"/>
      <c r="T26" s="116"/>
      <c r="U26" s="116">
        <v>30</v>
      </c>
      <c r="V26" s="203">
        <v>5</v>
      </c>
      <c r="W26" s="275" t="s">
        <v>139</v>
      </c>
      <c r="X26" s="150"/>
      <c r="Y26" s="203"/>
      <c r="Z26" s="308"/>
      <c r="AA26" s="115"/>
      <c r="AB26" s="116"/>
      <c r="AC26" s="203"/>
      <c r="AD26" s="275"/>
      <c r="AE26" s="251">
        <f t="shared" si="2"/>
        <v>5</v>
      </c>
      <c r="AF26" s="118">
        <v>5</v>
      </c>
    </row>
    <row r="27" spans="1:32" s="139" customFormat="1" ht="24.9" customHeight="1" thickBot="1" x14ac:dyDescent="0.4">
      <c r="A27" s="143"/>
      <c r="B27" s="394" t="s">
        <v>87</v>
      </c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468"/>
    </row>
    <row r="28" spans="1:32" ht="20.100000000000001" customHeight="1" x14ac:dyDescent="0.3">
      <c r="A28" s="277">
        <v>18</v>
      </c>
      <c r="B28" s="279" t="s">
        <v>111</v>
      </c>
      <c r="C28" s="503">
        <f t="shared" ref="C28" si="5">SUM(D28:F28)</f>
        <v>30</v>
      </c>
      <c r="D28" s="473">
        <f t="shared" ref="D28" si="6">G28+K28+O28+S28+AA28</f>
        <v>15</v>
      </c>
      <c r="E28" s="473">
        <f t="shared" ref="E28" si="7">H28+L28+P28+T28+X28+AB28</f>
        <v>15</v>
      </c>
      <c r="F28" s="471"/>
      <c r="G28" s="503"/>
      <c r="H28" s="473"/>
      <c r="I28" s="497"/>
      <c r="J28" s="507"/>
      <c r="K28" s="501"/>
      <c r="L28" s="473"/>
      <c r="M28" s="497"/>
      <c r="N28" s="513"/>
      <c r="O28" s="501">
        <v>15</v>
      </c>
      <c r="P28" s="473">
        <v>15</v>
      </c>
      <c r="Q28" s="497">
        <v>2</v>
      </c>
      <c r="R28" s="499" t="s">
        <v>138</v>
      </c>
      <c r="S28" s="501"/>
      <c r="T28" s="473"/>
      <c r="U28" s="473"/>
      <c r="V28" s="497"/>
      <c r="W28" s="505"/>
      <c r="X28" s="503"/>
      <c r="Y28" s="497"/>
      <c r="Z28" s="499"/>
      <c r="AA28" s="501"/>
      <c r="AB28" s="473"/>
      <c r="AC28" s="497"/>
      <c r="AD28" s="505"/>
      <c r="AE28" s="434">
        <f>I28+M28+Q28+V28+Y28+AC28</f>
        <v>2</v>
      </c>
      <c r="AF28" s="487"/>
    </row>
    <row r="29" spans="1:32" ht="20.100000000000001" customHeight="1" x14ac:dyDescent="0.3">
      <c r="A29" s="225">
        <v>19</v>
      </c>
      <c r="B29" s="280" t="s">
        <v>112</v>
      </c>
      <c r="C29" s="504"/>
      <c r="D29" s="474"/>
      <c r="E29" s="474"/>
      <c r="F29" s="472"/>
      <c r="G29" s="504"/>
      <c r="H29" s="474"/>
      <c r="I29" s="498"/>
      <c r="J29" s="508"/>
      <c r="K29" s="502"/>
      <c r="L29" s="474"/>
      <c r="M29" s="498"/>
      <c r="N29" s="514"/>
      <c r="O29" s="502"/>
      <c r="P29" s="474"/>
      <c r="Q29" s="498"/>
      <c r="R29" s="500"/>
      <c r="S29" s="502"/>
      <c r="T29" s="474"/>
      <c r="U29" s="474"/>
      <c r="V29" s="498"/>
      <c r="W29" s="506"/>
      <c r="X29" s="504"/>
      <c r="Y29" s="498"/>
      <c r="Z29" s="500"/>
      <c r="AA29" s="502"/>
      <c r="AB29" s="474"/>
      <c r="AC29" s="498"/>
      <c r="AD29" s="515"/>
      <c r="AE29" s="435"/>
      <c r="AF29" s="488"/>
    </row>
    <row r="30" spans="1:32" ht="20.100000000000001" customHeight="1" x14ac:dyDescent="0.3">
      <c r="A30" s="226">
        <v>20</v>
      </c>
      <c r="B30" s="281" t="s">
        <v>113</v>
      </c>
      <c r="C30" s="489">
        <f t="shared" ref="C30" si="8">SUM(D30:F30)</f>
        <v>45</v>
      </c>
      <c r="D30" s="475">
        <f t="shared" ref="D30" si="9">G30+K30+O30+S30+AA30</f>
        <v>15</v>
      </c>
      <c r="E30" s="475">
        <f t="shared" ref="E30" si="10">H30+L30+P30+T30+X30+AB30</f>
        <v>30</v>
      </c>
      <c r="F30" s="469"/>
      <c r="G30" s="489"/>
      <c r="H30" s="475"/>
      <c r="I30" s="477"/>
      <c r="J30" s="493"/>
      <c r="K30" s="485"/>
      <c r="L30" s="475"/>
      <c r="M30" s="477"/>
      <c r="N30" s="494"/>
      <c r="O30" s="485"/>
      <c r="P30" s="475"/>
      <c r="Q30" s="477"/>
      <c r="R30" s="483"/>
      <c r="S30" s="485">
        <v>15</v>
      </c>
      <c r="T30" s="475">
        <v>30</v>
      </c>
      <c r="U30" s="475"/>
      <c r="V30" s="477">
        <v>4</v>
      </c>
      <c r="W30" s="479" t="s">
        <v>138</v>
      </c>
      <c r="X30" s="489"/>
      <c r="Y30" s="477"/>
      <c r="Z30" s="483"/>
      <c r="AA30" s="485"/>
      <c r="AB30" s="475"/>
      <c r="AC30" s="477"/>
      <c r="AD30" s="479"/>
      <c r="AE30" s="435">
        <f>I30+M30+Q30+V30+Y30+AC30</f>
        <v>4</v>
      </c>
      <c r="AF30" s="481"/>
    </row>
    <row r="31" spans="1:32" ht="20.100000000000001" customHeight="1" thickBot="1" x14ac:dyDescent="0.35">
      <c r="A31" s="278">
        <v>21</v>
      </c>
      <c r="B31" s="282" t="s">
        <v>114</v>
      </c>
      <c r="C31" s="490"/>
      <c r="D31" s="496"/>
      <c r="E31" s="496"/>
      <c r="F31" s="470"/>
      <c r="G31" s="492"/>
      <c r="H31" s="476"/>
      <c r="I31" s="478"/>
      <c r="J31" s="484"/>
      <c r="K31" s="486"/>
      <c r="L31" s="476"/>
      <c r="M31" s="478"/>
      <c r="N31" s="495"/>
      <c r="O31" s="486"/>
      <c r="P31" s="476"/>
      <c r="Q31" s="478"/>
      <c r="R31" s="484"/>
      <c r="S31" s="486"/>
      <c r="T31" s="476"/>
      <c r="U31" s="476"/>
      <c r="V31" s="478"/>
      <c r="W31" s="491"/>
      <c r="X31" s="492"/>
      <c r="Y31" s="478"/>
      <c r="Z31" s="484"/>
      <c r="AA31" s="486"/>
      <c r="AB31" s="476"/>
      <c r="AC31" s="478"/>
      <c r="AD31" s="480"/>
      <c r="AE31" s="454"/>
      <c r="AF31" s="482"/>
    </row>
    <row r="32" spans="1:32" ht="36" customHeight="1" thickBot="1" x14ac:dyDescent="0.35">
      <c r="A32" s="411" t="s">
        <v>143</v>
      </c>
      <c r="B32" s="412"/>
      <c r="C32" s="283">
        <f>SUM(C10:C31)</f>
        <v>765</v>
      </c>
      <c r="D32" s="212">
        <f t="shared" ref="D32:AF32" si="11">SUM(D10:D31)</f>
        <v>180</v>
      </c>
      <c r="E32" s="212">
        <f t="shared" si="11"/>
        <v>555</v>
      </c>
      <c r="F32" s="291">
        <f t="shared" si="11"/>
        <v>30</v>
      </c>
      <c r="G32" s="283">
        <f t="shared" si="11"/>
        <v>0</v>
      </c>
      <c r="H32" s="212">
        <f t="shared" si="11"/>
        <v>0</v>
      </c>
      <c r="I32" s="212">
        <f t="shared" si="11"/>
        <v>0</v>
      </c>
      <c r="J32" s="310"/>
      <c r="K32" s="290">
        <f t="shared" si="11"/>
        <v>90</v>
      </c>
      <c r="L32" s="212">
        <f t="shared" si="11"/>
        <v>135</v>
      </c>
      <c r="M32" s="212">
        <f t="shared" si="11"/>
        <v>20</v>
      </c>
      <c r="N32" s="285"/>
      <c r="O32" s="283">
        <f t="shared" si="11"/>
        <v>60</v>
      </c>
      <c r="P32" s="212">
        <f t="shared" si="11"/>
        <v>135</v>
      </c>
      <c r="Q32" s="212">
        <f t="shared" si="11"/>
        <v>22</v>
      </c>
      <c r="R32" s="310"/>
      <c r="S32" s="290">
        <f t="shared" si="11"/>
        <v>15</v>
      </c>
      <c r="T32" s="212">
        <f t="shared" si="11"/>
        <v>120</v>
      </c>
      <c r="U32" s="212">
        <f t="shared" si="11"/>
        <v>30</v>
      </c>
      <c r="V32" s="212">
        <f t="shared" si="11"/>
        <v>17</v>
      </c>
      <c r="W32" s="285"/>
      <c r="X32" s="283">
        <f t="shared" si="11"/>
        <v>90</v>
      </c>
      <c r="Y32" s="212">
        <f t="shared" si="11"/>
        <v>13</v>
      </c>
      <c r="Z32" s="310"/>
      <c r="AA32" s="290">
        <f t="shared" si="11"/>
        <v>15</v>
      </c>
      <c r="AB32" s="212">
        <f t="shared" si="11"/>
        <v>75</v>
      </c>
      <c r="AC32" s="212">
        <f t="shared" si="11"/>
        <v>13</v>
      </c>
      <c r="AD32" s="285"/>
      <c r="AE32" s="292">
        <f t="shared" si="11"/>
        <v>85</v>
      </c>
      <c r="AF32" s="210">
        <f t="shared" si="11"/>
        <v>34</v>
      </c>
    </row>
    <row r="33" spans="1:46" ht="9.75" customHeight="1" x14ac:dyDescent="0.3"/>
    <row r="34" spans="1:46" x14ac:dyDescent="0.3">
      <c r="B34" s="55" t="s">
        <v>90</v>
      </c>
    </row>
    <row r="36" spans="1:46" s="18" customFormat="1" x14ac:dyDescent="0.3">
      <c r="A36" s="26"/>
      <c r="B36" s="6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9"/>
      <c r="R36" s="19"/>
      <c r="S36" s="19"/>
      <c r="T36" s="19"/>
      <c r="U36" s="19"/>
      <c r="V36" s="19"/>
      <c r="W36" s="19"/>
      <c r="X36" s="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20"/>
      <c r="AR36" s="20"/>
      <c r="AS36" s="20"/>
      <c r="AT36" s="20"/>
    </row>
    <row r="37" spans="1:46" s="18" customFormat="1" x14ac:dyDescent="0.3">
      <c r="A37" s="26"/>
      <c r="B37" s="6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9"/>
      <c r="R37" s="19"/>
      <c r="S37" s="19"/>
      <c r="T37" s="19"/>
      <c r="U37" s="19"/>
      <c r="V37" s="19"/>
      <c r="W37" s="19"/>
      <c r="X37" s="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20"/>
      <c r="AR37" s="20"/>
      <c r="AS37" s="20"/>
      <c r="AT37" s="20"/>
    </row>
    <row r="38" spans="1:46" s="18" customFormat="1" x14ac:dyDescent="0.3">
      <c r="A38" s="26"/>
      <c r="B38" s="6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9"/>
      <c r="R38" s="19"/>
      <c r="S38" s="19"/>
      <c r="T38" s="19"/>
      <c r="U38" s="19"/>
      <c r="V38" s="19"/>
      <c r="W38" s="19"/>
      <c r="X38" s="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  <c r="AR38" s="20"/>
      <c r="AS38" s="20"/>
      <c r="AT38" s="20"/>
    </row>
    <row r="39" spans="1:46" s="18" customFormat="1" x14ac:dyDescent="0.3">
      <c r="A39" s="26"/>
      <c r="B39" s="6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9"/>
      <c r="R39" s="19"/>
      <c r="S39" s="19"/>
      <c r="T39" s="19"/>
      <c r="U39" s="19"/>
      <c r="V39" s="19"/>
      <c r="W39" s="19"/>
      <c r="X39" s="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</row>
    <row r="40" spans="1:46" s="18" customFormat="1" ht="29.25" customHeight="1" x14ac:dyDescent="0.3">
      <c r="A40" s="26"/>
      <c r="B40" s="63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9"/>
      <c r="R40" s="19"/>
      <c r="S40" s="19"/>
      <c r="T40" s="19"/>
      <c r="U40" s="19"/>
      <c r="V40" s="19"/>
      <c r="W40" s="19"/>
      <c r="X40" s="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1"/>
      <c r="AR40" s="21"/>
      <c r="AS40" s="21"/>
      <c r="AT40" s="21"/>
    </row>
    <row r="41" spans="1:46" s="18" customFormat="1" ht="33" customHeight="1" x14ac:dyDescent="0.3">
      <c r="A41" s="26"/>
      <c r="B41" s="6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9"/>
      <c r="R41" s="19"/>
      <c r="S41" s="19"/>
      <c r="T41" s="19"/>
      <c r="U41" s="19"/>
      <c r="V41" s="19"/>
      <c r="W41" s="19"/>
      <c r="X41" s="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8" customFormat="1" ht="8.25" hidden="1" customHeight="1" x14ac:dyDescent="0.3">
      <c r="A42" s="26"/>
      <c r="B42" s="6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9"/>
      <c r="R42" s="19"/>
      <c r="S42" s="19"/>
      <c r="T42" s="19"/>
      <c r="U42" s="19"/>
      <c r="V42" s="19"/>
      <c r="W42" s="19"/>
      <c r="X42" s="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</row>
  </sheetData>
  <mergeCells count="82">
    <mergeCell ref="A1:B1"/>
    <mergeCell ref="A2:AB2"/>
    <mergeCell ref="A3:R3"/>
    <mergeCell ref="A4:L4"/>
    <mergeCell ref="C6:F7"/>
    <mergeCell ref="G7:J7"/>
    <mergeCell ref="A5:L5"/>
    <mergeCell ref="A6:A8"/>
    <mergeCell ref="B6:B8"/>
    <mergeCell ref="G6:N6"/>
    <mergeCell ref="O6:W6"/>
    <mergeCell ref="O7:R7"/>
    <mergeCell ref="I28:I29"/>
    <mergeCell ref="J28:J29"/>
    <mergeCell ref="K28:K29"/>
    <mergeCell ref="AE6:AE8"/>
    <mergeCell ref="AF6:AF8"/>
    <mergeCell ref="K7:N7"/>
    <mergeCell ref="S7:W7"/>
    <mergeCell ref="X7:Z7"/>
    <mergeCell ref="AA7:AD7"/>
    <mergeCell ref="X6:AD6"/>
    <mergeCell ref="L28:L29"/>
    <mergeCell ref="N28:N29"/>
    <mergeCell ref="O28:O29"/>
    <mergeCell ref="P28:P29"/>
    <mergeCell ref="Q28:Q29"/>
    <mergeCell ref="AD28:AD29"/>
    <mergeCell ref="C28:C29"/>
    <mergeCell ref="D28:D29"/>
    <mergeCell ref="E28:E29"/>
    <mergeCell ref="G28:G29"/>
    <mergeCell ref="H28:H29"/>
    <mergeCell ref="X28:X29"/>
    <mergeCell ref="M28:M29"/>
    <mergeCell ref="S28:S29"/>
    <mergeCell ref="T28:T29"/>
    <mergeCell ref="V28:V29"/>
    <mergeCell ref="W28:W29"/>
    <mergeCell ref="R28:R29"/>
    <mergeCell ref="Y28:Y29"/>
    <mergeCell ref="Z28:Z29"/>
    <mergeCell ref="AA28:AA29"/>
    <mergeCell ref="AB28:AB29"/>
    <mergeCell ref="AC28:AC29"/>
    <mergeCell ref="D30:D31"/>
    <mergeCell ref="E30:E31"/>
    <mergeCell ref="G30:G31"/>
    <mergeCell ref="H30:H31"/>
    <mergeCell ref="I30:I31"/>
    <mergeCell ref="A32:B32"/>
    <mergeCell ref="W30:W31"/>
    <mergeCell ref="X30:X31"/>
    <mergeCell ref="Y30:Y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V30:V31"/>
    <mergeCell ref="B9:AF9"/>
    <mergeCell ref="B27:AF27"/>
    <mergeCell ref="F30:F31"/>
    <mergeCell ref="F28:F29"/>
    <mergeCell ref="U28:U29"/>
    <mergeCell ref="U30:U31"/>
    <mergeCell ref="AB30:AB31"/>
    <mergeCell ref="AC30:AC31"/>
    <mergeCell ref="AD30:AD31"/>
    <mergeCell ref="AE30:AE31"/>
    <mergeCell ref="AF30:AF31"/>
    <mergeCell ref="Z30:Z31"/>
    <mergeCell ref="AA30:AA31"/>
    <mergeCell ref="AE28:AE29"/>
    <mergeCell ref="AF28:AF29"/>
    <mergeCell ref="C30:C31"/>
  </mergeCells>
  <pageMargins left="0.70866141732283472" right="0.70866141732283472" top="0.55118110236220474" bottom="0.55118110236220474" header="0" footer="0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75"/>
  <sheetViews>
    <sheetView tabSelected="1" view="pageBreakPreview" topLeftCell="A14" zoomScale="60" zoomScaleNormal="90" workbookViewId="0">
      <selection activeCell="AK38" sqref="AK38"/>
    </sheetView>
  </sheetViews>
  <sheetFormatPr defaultRowHeight="14.4" x14ac:dyDescent="0.3"/>
  <cols>
    <col min="1" max="1" width="4.6640625" style="23" customWidth="1"/>
    <col min="2" max="2" width="60.6640625" style="23" customWidth="1"/>
    <col min="3" max="32" width="5.6640625" style="23" customWidth="1"/>
    <col min="33" max="33" width="10.109375" style="23" customWidth="1"/>
    <col min="34" max="35" width="3.6640625" customWidth="1"/>
  </cols>
  <sheetData>
    <row r="1" spans="1:133" s="58" customFormat="1" ht="21.9" customHeight="1" x14ac:dyDescent="0.3">
      <c r="A1" s="370" t="s">
        <v>122</v>
      </c>
      <c r="B1" s="370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</row>
    <row r="2" spans="1:133" s="57" customFormat="1" ht="21.9" customHeight="1" x14ac:dyDescent="0.3">
      <c r="A2" s="370" t="s">
        <v>121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</row>
    <row r="3" spans="1:133" s="43" customFormat="1" ht="21.9" customHeight="1" x14ac:dyDescent="0.3">
      <c r="A3" s="370" t="s">
        <v>186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2"/>
    </row>
    <row r="4" spans="1:133" s="43" customFormat="1" ht="21.9" customHeight="1" x14ac:dyDescent="0.3">
      <c r="A4" s="80" t="s">
        <v>187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</row>
    <row r="5" spans="1:133" s="80" customFormat="1" ht="9" customHeight="1" thickBot="1" x14ac:dyDescent="0.35"/>
    <row r="6" spans="1:133" s="39" customFormat="1" ht="30" customHeight="1" x14ac:dyDescent="0.3">
      <c r="A6" s="525" t="s">
        <v>89</v>
      </c>
      <c r="B6" s="530" t="s">
        <v>0</v>
      </c>
      <c r="C6" s="385" t="s">
        <v>1</v>
      </c>
      <c r="D6" s="386"/>
      <c r="E6" s="386"/>
      <c r="F6" s="386"/>
      <c r="G6" s="387"/>
      <c r="H6" s="538" t="s">
        <v>2</v>
      </c>
      <c r="I6" s="421"/>
      <c r="J6" s="421"/>
      <c r="K6" s="421"/>
      <c r="L6" s="421"/>
      <c r="M6" s="421"/>
      <c r="N6" s="421"/>
      <c r="O6" s="402"/>
      <c r="P6" s="378" t="s">
        <v>3</v>
      </c>
      <c r="Q6" s="378"/>
      <c r="R6" s="378"/>
      <c r="S6" s="378"/>
      <c r="T6" s="378"/>
      <c r="U6" s="378"/>
      <c r="V6" s="378"/>
      <c r="W6" s="379"/>
      <c r="X6" s="378" t="s">
        <v>4</v>
      </c>
      <c r="Y6" s="378"/>
      <c r="Z6" s="378"/>
      <c r="AA6" s="378"/>
      <c r="AB6" s="378"/>
      <c r="AC6" s="378"/>
      <c r="AD6" s="378"/>
      <c r="AE6" s="379"/>
      <c r="AF6" s="535" t="s">
        <v>82</v>
      </c>
      <c r="AG6" s="509" t="s">
        <v>83</v>
      </c>
    </row>
    <row r="7" spans="1:133" s="39" customFormat="1" ht="30" customHeight="1" thickBot="1" x14ac:dyDescent="0.35">
      <c r="A7" s="526"/>
      <c r="B7" s="531"/>
      <c r="C7" s="518"/>
      <c r="D7" s="517"/>
      <c r="E7" s="517"/>
      <c r="F7" s="517"/>
      <c r="G7" s="519"/>
      <c r="H7" s="381" t="s">
        <v>132</v>
      </c>
      <c r="I7" s="381"/>
      <c r="J7" s="410"/>
      <c r="K7" s="528" t="s">
        <v>133</v>
      </c>
      <c r="L7" s="477"/>
      <c r="M7" s="477"/>
      <c r="N7" s="477"/>
      <c r="O7" s="529"/>
      <c r="P7" s="381" t="s">
        <v>134</v>
      </c>
      <c r="Q7" s="381"/>
      <c r="R7" s="381"/>
      <c r="S7" s="410"/>
      <c r="T7" s="512" t="s">
        <v>135</v>
      </c>
      <c r="U7" s="512"/>
      <c r="V7" s="512"/>
      <c r="W7" s="539"/>
      <c r="X7" s="381" t="s">
        <v>136</v>
      </c>
      <c r="Y7" s="381"/>
      <c r="Z7" s="381"/>
      <c r="AA7" s="410"/>
      <c r="AB7" s="512" t="s">
        <v>137</v>
      </c>
      <c r="AC7" s="512"/>
      <c r="AD7" s="512"/>
      <c r="AE7" s="539"/>
      <c r="AF7" s="536"/>
      <c r="AG7" s="510"/>
    </row>
    <row r="8" spans="1:133" s="39" customFormat="1" ht="159.9" customHeight="1" thickBot="1" x14ac:dyDescent="0.35">
      <c r="A8" s="527"/>
      <c r="B8" s="532"/>
      <c r="C8" s="107" t="s">
        <v>5</v>
      </c>
      <c r="D8" s="108" t="s">
        <v>125</v>
      </c>
      <c r="E8" s="108" t="s">
        <v>126</v>
      </c>
      <c r="F8" s="108" t="s">
        <v>127</v>
      </c>
      <c r="G8" s="215" t="s">
        <v>96</v>
      </c>
      <c r="H8" s="213" t="s">
        <v>125</v>
      </c>
      <c r="I8" s="108" t="s">
        <v>6</v>
      </c>
      <c r="J8" s="301" t="s">
        <v>84</v>
      </c>
      <c r="K8" s="213" t="s">
        <v>125</v>
      </c>
      <c r="L8" s="108" t="s">
        <v>126</v>
      </c>
      <c r="M8" s="108" t="s">
        <v>127</v>
      </c>
      <c r="N8" s="108" t="s">
        <v>6</v>
      </c>
      <c r="O8" s="216" t="s">
        <v>84</v>
      </c>
      <c r="P8" s="108" t="s">
        <v>125</v>
      </c>
      <c r="Q8" s="108" t="s">
        <v>126</v>
      </c>
      <c r="R8" s="108" t="s">
        <v>6</v>
      </c>
      <c r="S8" s="301" t="s">
        <v>84</v>
      </c>
      <c r="T8" s="213" t="s">
        <v>126</v>
      </c>
      <c r="U8" s="217" t="s">
        <v>96</v>
      </c>
      <c r="V8" s="108" t="s">
        <v>6</v>
      </c>
      <c r="W8" s="216" t="s">
        <v>84</v>
      </c>
      <c r="X8" s="108" t="s">
        <v>125</v>
      </c>
      <c r="Y8" s="108" t="s">
        <v>126</v>
      </c>
      <c r="Z8" s="108" t="s">
        <v>6</v>
      </c>
      <c r="AA8" s="301" t="s">
        <v>84</v>
      </c>
      <c r="AB8" s="213" t="s">
        <v>125</v>
      </c>
      <c r="AC8" s="108" t="s">
        <v>126</v>
      </c>
      <c r="AD8" s="108" t="s">
        <v>6</v>
      </c>
      <c r="AE8" s="216" t="s">
        <v>84</v>
      </c>
      <c r="AF8" s="537"/>
      <c r="AG8" s="511"/>
    </row>
    <row r="9" spans="1:133" s="221" customFormat="1" ht="24.9" customHeight="1" thickBot="1" x14ac:dyDescent="0.4">
      <c r="A9" s="220"/>
      <c r="B9" s="363" t="s">
        <v>33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4"/>
    </row>
    <row r="10" spans="1:133" s="56" customFormat="1" ht="20.100000000000001" customHeight="1" x14ac:dyDescent="0.3">
      <c r="A10" s="293">
        <v>1</v>
      </c>
      <c r="B10" s="267" t="s">
        <v>54</v>
      </c>
      <c r="C10" s="82">
        <f>SUM(D10:G10)</f>
        <v>30</v>
      </c>
      <c r="D10" s="83">
        <f>H10+K10+P10+X10+AB10</f>
        <v>15</v>
      </c>
      <c r="E10" s="83">
        <f>L10+Q10+T10+Y10+AC10</f>
        <v>15</v>
      </c>
      <c r="F10" s="83"/>
      <c r="G10" s="85"/>
      <c r="H10" s="149"/>
      <c r="I10" s="202"/>
      <c r="J10" s="304"/>
      <c r="K10" s="305">
        <v>15</v>
      </c>
      <c r="L10" s="83">
        <v>15</v>
      </c>
      <c r="M10" s="83"/>
      <c r="N10" s="202">
        <v>4</v>
      </c>
      <c r="O10" s="206" t="s">
        <v>36</v>
      </c>
      <c r="P10" s="82"/>
      <c r="Q10" s="83"/>
      <c r="R10" s="202"/>
      <c r="S10" s="306"/>
      <c r="T10" s="82"/>
      <c r="U10" s="83"/>
      <c r="V10" s="202"/>
      <c r="W10" s="207"/>
      <c r="X10" s="82"/>
      <c r="Y10" s="83"/>
      <c r="Z10" s="202"/>
      <c r="AA10" s="306"/>
      <c r="AB10" s="82"/>
      <c r="AC10" s="83"/>
      <c r="AD10" s="83"/>
      <c r="AE10" s="296"/>
      <c r="AF10" s="249">
        <f>I10+N10+R10+V10+Z10+AD10</f>
        <v>4</v>
      </c>
      <c r="AG10" s="85">
        <v>3</v>
      </c>
    </row>
    <row r="11" spans="1:133" s="56" customFormat="1" ht="20.100000000000001" customHeight="1" x14ac:dyDescent="0.3">
      <c r="A11" s="294">
        <v>2</v>
      </c>
      <c r="B11" s="268" t="s">
        <v>55</v>
      </c>
      <c r="C11" s="72">
        <f t="shared" ref="C11:C35" si="0">SUM(D11:G11)</f>
        <v>30</v>
      </c>
      <c r="D11" s="54">
        <f t="shared" ref="D11:D34" si="1">H11+K11+P11+X11+AB11</f>
        <v>15</v>
      </c>
      <c r="E11" s="54">
        <f t="shared" ref="E11:E34" si="2">L11+Q11+T11+Y11+AC11</f>
        <v>15</v>
      </c>
      <c r="F11" s="54"/>
      <c r="G11" s="81"/>
      <c r="H11" s="92"/>
      <c r="I11" s="6"/>
      <c r="J11" s="302"/>
      <c r="K11" s="72">
        <v>15</v>
      </c>
      <c r="L11" s="54">
        <v>15</v>
      </c>
      <c r="M11" s="54"/>
      <c r="N11" s="6">
        <v>3</v>
      </c>
      <c r="O11" s="91" t="s">
        <v>36</v>
      </c>
      <c r="P11" s="72"/>
      <c r="Q11" s="54"/>
      <c r="R11" s="6"/>
      <c r="S11" s="307"/>
      <c r="T11" s="72"/>
      <c r="U11" s="54"/>
      <c r="V11" s="6"/>
      <c r="W11" s="88"/>
      <c r="X11" s="72"/>
      <c r="Y11" s="54"/>
      <c r="Z11" s="6"/>
      <c r="AA11" s="307"/>
      <c r="AB11" s="72"/>
      <c r="AC11" s="54"/>
      <c r="AD11" s="54"/>
      <c r="AE11" s="297"/>
      <c r="AF11" s="250">
        <f t="shared" ref="AF11:AF35" si="3">I11+N11+R11+V11+Z11+AD11</f>
        <v>3</v>
      </c>
      <c r="AG11" s="81">
        <v>2</v>
      </c>
    </row>
    <row r="12" spans="1:133" s="56" customFormat="1" ht="20.100000000000001" customHeight="1" x14ac:dyDescent="0.3">
      <c r="A12" s="294">
        <v>3</v>
      </c>
      <c r="B12" s="268" t="s">
        <v>81</v>
      </c>
      <c r="C12" s="72">
        <f t="shared" si="0"/>
        <v>30</v>
      </c>
      <c r="D12" s="54">
        <f t="shared" si="1"/>
        <v>15</v>
      </c>
      <c r="E12" s="54">
        <f t="shared" si="2"/>
        <v>15</v>
      </c>
      <c r="F12" s="54"/>
      <c r="G12" s="81"/>
      <c r="H12" s="92"/>
      <c r="I12" s="6"/>
      <c r="J12" s="302"/>
      <c r="K12" s="72">
        <v>15</v>
      </c>
      <c r="L12" s="54"/>
      <c r="M12" s="54"/>
      <c r="N12" s="6">
        <v>2</v>
      </c>
      <c r="O12" s="91" t="s">
        <v>138</v>
      </c>
      <c r="P12" s="72"/>
      <c r="Q12" s="54">
        <v>15</v>
      </c>
      <c r="R12" s="6">
        <v>2</v>
      </c>
      <c r="S12" s="307" t="s">
        <v>36</v>
      </c>
      <c r="T12" s="72"/>
      <c r="U12" s="54"/>
      <c r="V12" s="6"/>
      <c r="W12" s="88"/>
      <c r="X12" s="72"/>
      <c r="Y12" s="54"/>
      <c r="Z12" s="6"/>
      <c r="AA12" s="307"/>
      <c r="AB12" s="72"/>
      <c r="AC12" s="54"/>
      <c r="AD12" s="6"/>
      <c r="AE12" s="297"/>
      <c r="AF12" s="250">
        <f t="shared" si="3"/>
        <v>4</v>
      </c>
      <c r="AG12" s="81">
        <v>3</v>
      </c>
    </row>
    <row r="13" spans="1:133" s="56" customFormat="1" ht="20.100000000000001" customHeight="1" x14ac:dyDescent="0.3">
      <c r="A13" s="294">
        <v>4</v>
      </c>
      <c r="B13" s="268" t="s">
        <v>56</v>
      </c>
      <c r="C13" s="72">
        <f t="shared" si="0"/>
        <v>15</v>
      </c>
      <c r="D13" s="54">
        <f t="shared" si="1"/>
        <v>15</v>
      </c>
      <c r="E13" s="54"/>
      <c r="F13" s="54"/>
      <c r="G13" s="81"/>
      <c r="H13" s="92"/>
      <c r="I13" s="6"/>
      <c r="J13" s="302"/>
      <c r="K13" s="72">
        <v>15</v>
      </c>
      <c r="L13" s="54"/>
      <c r="M13" s="54"/>
      <c r="N13" s="6">
        <v>1</v>
      </c>
      <c r="O13" s="91" t="s">
        <v>139</v>
      </c>
      <c r="P13" s="72"/>
      <c r="Q13" s="54"/>
      <c r="R13" s="6"/>
      <c r="S13" s="307"/>
      <c r="T13" s="72"/>
      <c r="U13" s="54"/>
      <c r="V13" s="6"/>
      <c r="W13" s="88"/>
      <c r="X13" s="72"/>
      <c r="Y13" s="54"/>
      <c r="Z13" s="6"/>
      <c r="AA13" s="307"/>
      <c r="AB13" s="72"/>
      <c r="AC13" s="54"/>
      <c r="AD13" s="6"/>
      <c r="AE13" s="297"/>
      <c r="AF13" s="250">
        <f t="shared" si="3"/>
        <v>1</v>
      </c>
      <c r="AG13" s="81"/>
    </row>
    <row r="14" spans="1:133" s="56" customFormat="1" ht="20.100000000000001" customHeight="1" x14ac:dyDescent="0.3">
      <c r="A14" s="294">
        <v>5</v>
      </c>
      <c r="B14" s="268" t="s">
        <v>57</v>
      </c>
      <c r="C14" s="72">
        <f t="shared" si="0"/>
        <v>30</v>
      </c>
      <c r="D14" s="54">
        <f t="shared" si="1"/>
        <v>15</v>
      </c>
      <c r="E14" s="54">
        <f t="shared" si="2"/>
        <v>15</v>
      </c>
      <c r="F14" s="54"/>
      <c r="G14" s="81"/>
      <c r="H14" s="92"/>
      <c r="I14" s="6"/>
      <c r="J14" s="302"/>
      <c r="K14" s="72"/>
      <c r="L14" s="54"/>
      <c r="M14" s="54"/>
      <c r="N14" s="6"/>
      <c r="O14" s="91"/>
      <c r="P14" s="72"/>
      <c r="Q14" s="54"/>
      <c r="R14" s="6"/>
      <c r="S14" s="307"/>
      <c r="T14" s="72"/>
      <c r="U14" s="54"/>
      <c r="V14" s="6"/>
      <c r="W14" s="88"/>
      <c r="X14" s="72"/>
      <c r="Y14" s="54"/>
      <c r="Z14" s="6"/>
      <c r="AA14" s="307"/>
      <c r="AB14" s="72">
        <v>15</v>
      </c>
      <c r="AC14" s="54">
        <v>15</v>
      </c>
      <c r="AD14" s="6">
        <v>2</v>
      </c>
      <c r="AE14" s="297" t="s">
        <v>138</v>
      </c>
      <c r="AF14" s="250">
        <f t="shared" si="3"/>
        <v>2</v>
      </c>
      <c r="AG14" s="81">
        <v>1</v>
      </c>
    </row>
    <row r="15" spans="1:133" s="56" customFormat="1" ht="20.100000000000001" customHeight="1" x14ac:dyDescent="0.3">
      <c r="A15" s="294">
        <v>6</v>
      </c>
      <c r="B15" s="268" t="s">
        <v>58</v>
      </c>
      <c r="C15" s="72">
        <f t="shared" si="0"/>
        <v>30</v>
      </c>
      <c r="D15" s="54">
        <f t="shared" si="1"/>
        <v>15</v>
      </c>
      <c r="E15" s="54">
        <f t="shared" si="2"/>
        <v>15</v>
      </c>
      <c r="F15" s="54"/>
      <c r="G15" s="81"/>
      <c r="H15" s="92"/>
      <c r="I15" s="6"/>
      <c r="J15" s="302"/>
      <c r="K15" s="72"/>
      <c r="L15" s="54"/>
      <c r="M15" s="54"/>
      <c r="N15" s="6"/>
      <c r="O15" s="91"/>
      <c r="P15" s="72"/>
      <c r="Q15" s="54"/>
      <c r="R15" s="6"/>
      <c r="S15" s="307"/>
      <c r="T15" s="72"/>
      <c r="U15" s="54"/>
      <c r="V15" s="6"/>
      <c r="W15" s="88"/>
      <c r="X15" s="72">
        <v>15</v>
      </c>
      <c r="Y15" s="54">
        <v>15</v>
      </c>
      <c r="Z15" s="6">
        <v>2</v>
      </c>
      <c r="AA15" s="307" t="s">
        <v>138</v>
      </c>
      <c r="AB15" s="72"/>
      <c r="AC15" s="54"/>
      <c r="AD15" s="6"/>
      <c r="AE15" s="297"/>
      <c r="AF15" s="250">
        <f t="shared" si="3"/>
        <v>2</v>
      </c>
      <c r="AG15" s="81">
        <v>1</v>
      </c>
    </row>
    <row r="16" spans="1:133" s="56" customFormat="1" ht="20.100000000000001" customHeight="1" x14ac:dyDescent="0.3">
      <c r="A16" s="294">
        <v>7</v>
      </c>
      <c r="B16" s="268" t="s">
        <v>94</v>
      </c>
      <c r="C16" s="72">
        <f t="shared" si="0"/>
        <v>30</v>
      </c>
      <c r="D16" s="54">
        <f t="shared" si="1"/>
        <v>15</v>
      </c>
      <c r="E16" s="54">
        <f t="shared" si="2"/>
        <v>15</v>
      </c>
      <c r="F16" s="54"/>
      <c r="G16" s="81"/>
      <c r="H16" s="92"/>
      <c r="I16" s="6"/>
      <c r="J16" s="302"/>
      <c r="K16" s="72"/>
      <c r="L16" s="54"/>
      <c r="M16" s="54"/>
      <c r="N16" s="6"/>
      <c r="O16" s="91"/>
      <c r="P16" s="72"/>
      <c r="Q16" s="54"/>
      <c r="R16" s="6"/>
      <c r="S16" s="307"/>
      <c r="T16" s="72"/>
      <c r="U16" s="54"/>
      <c r="V16" s="6"/>
      <c r="W16" s="88"/>
      <c r="X16" s="72">
        <v>15</v>
      </c>
      <c r="Y16" s="54">
        <v>15</v>
      </c>
      <c r="Z16" s="6">
        <v>2</v>
      </c>
      <c r="AA16" s="307" t="s">
        <v>138</v>
      </c>
      <c r="AB16" s="72"/>
      <c r="AC16" s="54"/>
      <c r="AD16" s="6"/>
      <c r="AE16" s="297"/>
      <c r="AF16" s="250">
        <f t="shared" si="3"/>
        <v>2</v>
      </c>
      <c r="AG16" s="81"/>
    </row>
    <row r="17" spans="1:33" s="56" customFormat="1" ht="20.100000000000001" customHeight="1" x14ac:dyDescent="0.3">
      <c r="A17" s="294">
        <v>8</v>
      </c>
      <c r="B17" s="268" t="s">
        <v>59</v>
      </c>
      <c r="C17" s="72">
        <f t="shared" si="0"/>
        <v>15</v>
      </c>
      <c r="D17" s="54"/>
      <c r="E17" s="54">
        <f t="shared" si="2"/>
        <v>15</v>
      </c>
      <c r="F17" s="54"/>
      <c r="G17" s="81"/>
      <c r="H17" s="92"/>
      <c r="I17" s="6"/>
      <c r="J17" s="302"/>
      <c r="K17" s="72"/>
      <c r="L17" s="54">
        <v>15</v>
      </c>
      <c r="M17" s="54"/>
      <c r="N17" s="6">
        <v>2</v>
      </c>
      <c r="O17" s="91" t="s">
        <v>138</v>
      </c>
      <c r="P17" s="72"/>
      <c r="Q17" s="54"/>
      <c r="R17" s="6"/>
      <c r="S17" s="307"/>
      <c r="T17" s="72"/>
      <c r="U17" s="54"/>
      <c r="V17" s="6"/>
      <c r="W17" s="88"/>
      <c r="X17" s="72"/>
      <c r="Y17" s="54"/>
      <c r="Z17" s="6"/>
      <c r="AA17" s="307"/>
      <c r="AB17" s="72"/>
      <c r="AC17" s="54"/>
      <c r="AD17" s="6"/>
      <c r="AE17" s="297"/>
      <c r="AF17" s="250">
        <f t="shared" si="3"/>
        <v>2</v>
      </c>
      <c r="AG17" s="81"/>
    </row>
    <row r="18" spans="1:33" s="56" customFormat="1" ht="20.100000000000001" customHeight="1" x14ac:dyDescent="0.3">
      <c r="A18" s="294">
        <v>9</v>
      </c>
      <c r="B18" s="268" t="s">
        <v>60</v>
      </c>
      <c r="C18" s="72">
        <f t="shared" si="0"/>
        <v>15</v>
      </c>
      <c r="D18" s="54">
        <f t="shared" si="1"/>
        <v>15</v>
      </c>
      <c r="E18" s="54"/>
      <c r="F18" s="54"/>
      <c r="G18" s="81"/>
      <c r="H18" s="92"/>
      <c r="I18" s="6"/>
      <c r="J18" s="302"/>
      <c r="K18" s="72"/>
      <c r="L18" s="54"/>
      <c r="M18" s="54"/>
      <c r="N18" s="6"/>
      <c r="O18" s="91"/>
      <c r="P18" s="72">
        <v>15</v>
      </c>
      <c r="Q18" s="54"/>
      <c r="R18" s="6">
        <v>2</v>
      </c>
      <c r="S18" s="307" t="s">
        <v>138</v>
      </c>
      <c r="T18" s="72"/>
      <c r="U18" s="54"/>
      <c r="V18" s="6"/>
      <c r="W18" s="88"/>
      <c r="X18" s="72"/>
      <c r="Y18" s="54"/>
      <c r="Z18" s="6"/>
      <c r="AA18" s="307"/>
      <c r="AB18" s="72"/>
      <c r="AC18" s="54"/>
      <c r="AD18" s="6"/>
      <c r="AE18" s="297"/>
      <c r="AF18" s="250">
        <f t="shared" si="3"/>
        <v>2</v>
      </c>
      <c r="AG18" s="81">
        <v>1</v>
      </c>
    </row>
    <row r="19" spans="1:33" s="56" customFormat="1" ht="20.100000000000001" customHeight="1" x14ac:dyDescent="0.3">
      <c r="A19" s="294">
        <v>10</v>
      </c>
      <c r="B19" s="268" t="s">
        <v>61</v>
      </c>
      <c r="C19" s="72">
        <f t="shared" si="0"/>
        <v>30</v>
      </c>
      <c r="D19" s="54">
        <f t="shared" si="1"/>
        <v>15</v>
      </c>
      <c r="E19" s="54">
        <f t="shared" si="2"/>
        <v>15</v>
      </c>
      <c r="F19" s="54"/>
      <c r="G19" s="81"/>
      <c r="H19" s="92"/>
      <c r="I19" s="6"/>
      <c r="J19" s="302"/>
      <c r="K19" s="72">
        <v>15</v>
      </c>
      <c r="L19" s="54">
        <v>15</v>
      </c>
      <c r="M19" s="54"/>
      <c r="N19" s="6">
        <v>4</v>
      </c>
      <c r="O19" s="91" t="s">
        <v>36</v>
      </c>
      <c r="P19" s="72"/>
      <c r="Q19" s="54"/>
      <c r="R19" s="6"/>
      <c r="S19" s="307"/>
      <c r="T19" s="72"/>
      <c r="U19" s="54"/>
      <c r="V19" s="6"/>
      <c r="W19" s="88"/>
      <c r="X19" s="72"/>
      <c r="Y19" s="54"/>
      <c r="Z19" s="6"/>
      <c r="AA19" s="307"/>
      <c r="AB19" s="72"/>
      <c r="AC19" s="54"/>
      <c r="AD19" s="6"/>
      <c r="AE19" s="297"/>
      <c r="AF19" s="250">
        <f t="shared" si="3"/>
        <v>4</v>
      </c>
      <c r="AG19" s="81">
        <v>3</v>
      </c>
    </row>
    <row r="20" spans="1:33" s="56" customFormat="1" ht="20.100000000000001" customHeight="1" x14ac:dyDescent="0.3">
      <c r="A20" s="294">
        <v>11</v>
      </c>
      <c r="B20" s="268" t="s">
        <v>62</v>
      </c>
      <c r="C20" s="72">
        <f t="shared" si="0"/>
        <v>30</v>
      </c>
      <c r="D20" s="54"/>
      <c r="E20" s="54">
        <f t="shared" si="2"/>
        <v>30</v>
      </c>
      <c r="F20" s="54"/>
      <c r="G20" s="81"/>
      <c r="H20" s="92"/>
      <c r="I20" s="6"/>
      <c r="J20" s="302"/>
      <c r="K20" s="72"/>
      <c r="L20" s="54"/>
      <c r="M20" s="54"/>
      <c r="N20" s="6"/>
      <c r="O20" s="91"/>
      <c r="P20" s="72"/>
      <c r="Q20" s="54">
        <v>30</v>
      </c>
      <c r="R20" s="6">
        <v>3</v>
      </c>
      <c r="S20" s="307" t="s">
        <v>138</v>
      </c>
      <c r="T20" s="72"/>
      <c r="U20" s="54"/>
      <c r="V20" s="6"/>
      <c r="W20" s="88"/>
      <c r="X20" s="72"/>
      <c r="Y20" s="54"/>
      <c r="Z20" s="6"/>
      <c r="AA20" s="307"/>
      <c r="AB20" s="72"/>
      <c r="AC20" s="54"/>
      <c r="AD20" s="6"/>
      <c r="AE20" s="297"/>
      <c r="AF20" s="250">
        <f t="shared" si="3"/>
        <v>3</v>
      </c>
      <c r="AG20" s="81"/>
    </row>
    <row r="21" spans="1:33" s="56" customFormat="1" ht="20.100000000000001" customHeight="1" x14ac:dyDescent="0.3">
      <c r="A21" s="294">
        <v>12</v>
      </c>
      <c r="B21" s="268" t="s">
        <v>63</v>
      </c>
      <c r="C21" s="72">
        <f t="shared" si="0"/>
        <v>30</v>
      </c>
      <c r="D21" s="54"/>
      <c r="E21" s="54">
        <f t="shared" si="2"/>
        <v>30</v>
      </c>
      <c r="F21" s="54"/>
      <c r="G21" s="81"/>
      <c r="H21" s="92"/>
      <c r="I21" s="6"/>
      <c r="J21" s="302"/>
      <c r="K21" s="72"/>
      <c r="L21" s="54"/>
      <c r="M21" s="54"/>
      <c r="N21" s="6"/>
      <c r="O21" s="91"/>
      <c r="P21" s="72"/>
      <c r="Q21" s="54">
        <v>30</v>
      </c>
      <c r="R21" s="6">
        <v>4</v>
      </c>
      <c r="S21" s="302" t="s">
        <v>36</v>
      </c>
      <c r="T21" s="72"/>
      <c r="U21" s="54"/>
      <c r="V21" s="6"/>
      <c r="W21" s="88"/>
      <c r="X21" s="72"/>
      <c r="Y21" s="54"/>
      <c r="Z21" s="6"/>
      <c r="AA21" s="307"/>
      <c r="AB21" s="72"/>
      <c r="AC21" s="54"/>
      <c r="AD21" s="6"/>
      <c r="AE21" s="297"/>
      <c r="AF21" s="250">
        <f t="shared" si="3"/>
        <v>4</v>
      </c>
      <c r="AG21" s="81"/>
    </row>
    <row r="22" spans="1:33" s="56" customFormat="1" ht="20.100000000000001" customHeight="1" x14ac:dyDescent="0.3">
      <c r="A22" s="294">
        <v>13</v>
      </c>
      <c r="B22" s="268" t="s">
        <v>64</v>
      </c>
      <c r="C22" s="72">
        <f t="shared" si="0"/>
        <v>30</v>
      </c>
      <c r="D22" s="54"/>
      <c r="E22" s="54">
        <f t="shared" si="2"/>
        <v>30</v>
      </c>
      <c r="F22" s="54"/>
      <c r="G22" s="81"/>
      <c r="H22" s="92"/>
      <c r="I22" s="6"/>
      <c r="J22" s="302"/>
      <c r="K22" s="72"/>
      <c r="L22" s="54"/>
      <c r="M22" s="54"/>
      <c r="N22" s="6"/>
      <c r="O22" s="91"/>
      <c r="P22" s="72"/>
      <c r="Q22" s="54"/>
      <c r="R22" s="6"/>
      <c r="S22" s="307"/>
      <c r="T22" s="72"/>
      <c r="U22" s="54"/>
      <c r="V22" s="6"/>
      <c r="W22" s="88"/>
      <c r="X22" s="72"/>
      <c r="Y22" s="54">
        <v>15</v>
      </c>
      <c r="Z22" s="6">
        <v>2</v>
      </c>
      <c r="AA22" s="307" t="s">
        <v>138</v>
      </c>
      <c r="AB22" s="72"/>
      <c r="AC22" s="54">
        <v>15</v>
      </c>
      <c r="AD22" s="6">
        <v>2</v>
      </c>
      <c r="AE22" s="297" t="s">
        <v>138</v>
      </c>
      <c r="AF22" s="250">
        <f t="shared" si="3"/>
        <v>4</v>
      </c>
      <c r="AG22" s="81">
        <v>3</v>
      </c>
    </row>
    <row r="23" spans="1:33" s="56" customFormat="1" ht="20.100000000000001" customHeight="1" x14ac:dyDescent="0.3">
      <c r="A23" s="294">
        <v>14</v>
      </c>
      <c r="B23" s="268" t="s">
        <v>65</v>
      </c>
      <c r="C23" s="72">
        <f t="shared" si="0"/>
        <v>30</v>
      </c>
      <c r="D23" s="54"/>
      <c r="E23" s="54">
        <f t="shared" si="2"/>
        <v>30</v>
      </c>
      <c r="F23" s="54"/>
      <c r="G23" s="81"/>
      <c r="H23" s="92"/>
      <c r="I23" s="6"/>
      <c r="J23" s="302"/>
      <c r="K23" s="72"/>
      <c r="L23" s="54"/>
      <c r="M23" s="54"/>
      <c r="N23" s="6"/>
      <c r="O23" s="91"/>
      <c r="P23" s="72"/>
      <c r="Q23" s="54">
        <v>15</v>
      </c>
      <c r="R23" s="6">
        <v>3</v>
      </c>
      <c r="S23" s="307" t="s">
        <v>138</v>
      </c>
      <c r="T23" s="72">
        <v>15</v>
      </c>
      <c r="U23" s="54"/>
      <c r="V23" s="6">
        <v>3</v>
      </c>
      <c r="W23" s="88" t="s">
        <v>138</v>
      </c>
      <c r="X23" s="72"/>
      <c r="Y23" s="54"/>
      <c r="Z23" s="6"/>
      <c r="AA23" s="307"/>
      <c r="AB23" s="72"/>
      <c r="AC23" s="54"/>
      <c r="AD23" s="6"/>
      <c r="AE23" s="297"/>
      <c r="AF23" s="250">
        <f t="shared" si="3"/>
        <v>6</v>
      </c>
      <c r="AG23" s="81">
        <v>4</v>
      </c>
    </row>
    <row r="24" spans="1:33" s="56" customFormat="1" ht="20.100000000000001" customHeight="1" x14ac:dyDescent="0.3">
      <c r="A24" s="294">
        <v>15</v>
      </c>
      <c r="B24" s="268" t="s">
        <v>146</v>
      </c>
      <c r="C24" s="72">
        <f t="shared" si="0"/>
        <v>45</v>
      </c>
      <c r="D24" s="54"/>
      <c r="E24" s="54">
        <f t="shared" si="2"/>
        <v>45</v>
      </c>
      <c r="F24" s="54"/>
      <c r="G24" s="81"/>
      <c r="H24" s="92"/>
      <c r="I24" s="6"/>
      <c r="J24" s="302"/>
      <c r="K24" s="72"/>
      <c r="L24" s="54"/>
      <c r="M24" s="54"/>
      <c r="N24" s="6"/>
      <c r="O24" s="91"/>
      <c r="P24" s="72"/>
      <c r="Q24" s="54"/>
      <c r="R24" s="6"/>
      <c r="S24" s="307"/>
      <c r="T24" s="72"/>
      <c r="U24" s="54"/>
      <c r="V24" s="6"/>
      <c r="W24" s="88"/>
      <c r="X24" s="72"/>
      <c r="Y24" s="54">
        <v>30</v>
      </c>
      <c r="Z24" s="6">
        <v>2</v>
      </c>
      <c r="AA24" s="307" t="s">
        <v>138</v>
      </c>
      <c r="AB24" s="72"/>
      <c r="AC24" s="54">
        <v>15</v>
      </c>
      <c r="AD24" s="6">
        <v>2</v>
      </c>
      <c r="AE24" s="298" t="s">
        <v>36</v>
      </c>
      <c r="AF24" s="250">
        <f t="shared" si="3"/>
        <v>4</v>
      </c>
      <c r="AG24" s="81"/>
    </row>
    <row r="25" spans="1:33" s="56" customFormat="1" ht="20.100000000000001" customHeight="1" x14ac:dyDescent="0.3">
      <c r="A25" s="294">
        <v>16</v>
      </c>
      <c r="B25" s="268" t="s">
        <v>66</v>
      </c>
      <c r="C25" s="72">
        <f t="shared" si="0"/>
        <v>30</v>
      </c>
      <c r="D25" s="54"/>
      <c r="E25" s="54">
        <f t="shared" si="2"/>
        <v>30</v>
      </c>
      <c r="F25" s="54"/>
      <c r="G25" s="81"/>
      <c r="H25" s="92"/>
      <c r="I25" s="6"/>
      <c r="J25" s="302"/>
      <c r="K25" s="72"/>
      <c r="L25" s="54"/>
      <c r="M25" s="54"/>
      <c r="N25" s="6"/>
      <c r="O25" s="91"/>
      <c r="P25" s="72"/>
      <c r="Q25" s="54"/>
      <c r="R25" s="6"/>
      <c r="S25" s="307"/>
      <c r="T25" s="72"/>
      <c r="U25" s="54"/>
      <c r="V25" s="6"/>
      <c r="W25" s="88"/>
      <c r="X25" s="72"/>
      <c r="Y25" s="54">
        <v>30</v>
      </c>
      <c r="Z25" s="6">
        <v>4</v>
      </c>
      <c r="AA25" s="307" t="s">
        <v>138</v>
      </c>
      <c r="AB25" s="72"/>
      <c r="AC25" s="54"/>
      <c r="AD25" s="6"/>
      <c r="AE25" s="297"/>
      <c r="AF25" s="250">
        <f t="shared" si="3"/>
        <v>4</v>
      </c>
      <c r="AG25" s="81"/>
    </row>
    <row r="26" spans="1:33" s="56" customFormat="1" ht="20.100000000000001" customHeight="1" x14ac:dyDescent="0.3">
      <c r="A26" s="294">
        <v>17</v>
      </c>
      <c r="B26" s="268" t="s">
        <v>67</v>
      </c>
      <c r="C26" s="72">
        <f t="shared" si="0"/>
        <v>30</v>
      </c>
      <c r="D26" s="54"/>
      <c r="E26" s="54"/>
      <c r="F26" s="54">
        <f t="shared" ref="F26" si="4">M26</f>
        <v>30</v>
      </c>
      <c r="G26" s="81"/>
      <c r="H26" s="92"/>
      <c r="I26" s="6"/>
      <c r="J26" s="302"/>
      <c r="K26" s="72"/>
      <c r="L26" s="54"/>
      <c r="M26" s="54">
        <v>30</v>
      </c>
      <c r="N26" s="6">
        <v>4</v>
      </c>
      <c r="O26" s="88" t="s">
        <v>138</v>
      </c>
      <c r="P26" s="72"/>
      <c r="Q26" s="54"/>
      <c r="R26" s="6"/>
      <c r="S26" s="307"/>
      <c r="T26" s="72"/>
      <c r="U26" s="54"/>
      <c r="V26" s="6"/>
      <c r="W26" s="88"/>
      <c r="X26" s="72"/>
      <c r="Y26" s="54"/>
      <c r="Z26" s="6"/>
      <c r="AA26" s="307"/>
      <c r="AB26" s="72"/>
      <c r="AC26" s="54"/>
      <c r="AD26" s="6"/>
      <c r="AE26" s="297"/>
      <c r="AF26" s="250">
        <f t="shared" si="3"/>
        <v>4</v>
      </c>
      <c r="AG26" s="81">
        <v>3</v>
      </c>
    </row>
    <row r="27" spans="1:33" s="56" customFormat="1" ht="20.100000000000001" customHeight="1" x14ac:dyDescent="0.3">
      <c r="A27" s="294">
        <v>18</v>
      </c>
      <c r="B27" s="268" t="s">
        <v>68</v>
      </c>
      <c r="C27" s="72">
        <f t="shared" si="0"/>
        <v>30</v>
      </c>
      <c r="D27" s="54"/>
      <c r="E27" s="54">
        <f t="shared" si="2"/>
        <v>30</v>
      </c>
      <c r="F27" s="54"/>
      <c r="G27" s="81"/>
      <c r="H27" s="92"/>
      <c r="I27" s="6"/>
      <c r="J27" s="302"/>
      <c r="K27" s="72"/>
      <c r="L27" s="54"/>
      <c r="M27" s="54"/>
      <c r="N27" s="6"/>
      <c r="O27" s="91"/>
      <c r="P27" s="72"/>
      <c r="Q27" s="54"/>
      <c r="R27" s="6"/>
      <c r="S27" s="307"/>
      <c r="T27" s="72"/>
      <c r="U27" s="54"/>
      <c r="V27" s="6"/>
      <c r="W27" s="88"/>
      <c r="X27" s="72"/>
      <c r="Y27" s="54"/>
      <c r="Z27" s="6"/>
      <c r="AA27" s="307"/>
      <c r="AB27" s="72"/>
      <c r="AC27" s="54">
        <v>30</v>
      </c>
      <c r="AD27" s="6">
        <v>2</v>
      </c>
      <c r="AE27" s="297" t="s">
        <v>138</v>
      </c>
      <c r="AF27" s="250">
        <f t="shared" si="3"/>
        <v>2</v>
      </c>
      <c r="AG27" s="81"/>
    </row>
    <row r="28" spans="1:33" s="56" customFormat="1" ht="20.100000000000001" customHeight="1" x14ac:dyDescent="0.3">
      <c r="A28" s="294">
        <v>19</v>
      </c>
      <c r="B28" s="268" t="s">
        <v>69</v>
      </c>
      <c r="C28" s="72">
        <f t="shared" si="0"/>
        <v>30</v>
      </c>
      <c r="D28" s="54"/>
      <c r="E28" s="54">
        <f t="shared" si="2"/>
        <v>30</v>
      </c>
      <c r="F28" s="54"/>
      <c r="G28" s="81"/>
      <c r="H28" s="92"/>
      <c r="I28" s="6"/>
      <c r="J28" s="302"/>
      <c r="K28" s="72"/>
      <c r="L28" s="54"/>
      <c r="M28" s="54"/>
      <c r="N28" s="6"/>
      <c r="O28" s="91"/>
      <c r="P28" s="72"/>
      <c r="Q28" s="54"/>
      <c r="R28" s="6"/>
      <c r="S28" s="307"/>
      <c r="T28" s="72">
        <v>30</v>
      </c>
      <c r="U28" s="54"/>
      <c r="V28" s="6">
        <v>2</v>
      </c>
      <c r="W28" s="88" t="s">
        <v>138</v>
      </c>
      <c r="X28" s="72"/>
      <c r="Y28" s="54"/>
      <c r="Z28" s="6"/>
      <c r="AA28" s="307"/>
      <c r="AB28" s="72"/>
      <c r="AC28" s="54"/>
      <c r="AD28" s="6"/>
      <c r="AE28" s="297"/>
      <c r="AF28" s="250">
        <f t="shared" si="3"/>
        <v>2</v>
      </c>
      <c r="AG28" s="81"/>
    </row>
    <row r="29" spans="1:33" s="56" customFormat="1" ht="35.1" customHeight="1" x14ac:dyDescent="0.3">
      <c r="A29" s="294">
        <v>20</v>
      </c>
      <c r="B29" s="268" t="s">
        <v>70</v>
      </c>
      <c r="C29" s="72">
        <f t="shared" si="0"/>
        <v>30</v>
      </c>
      <c r="D29" s="54"/>
      <c r="E29" s="54">
        <f t="shared" si="2"/>
        <v>30</v>
      </c>
      <c r="F29" s="54"/>
      <c r="G29" s="81"/>
      <c r="H29" s="92"/>
      <c r="I29" s="6"/>
      <c r="J29" s="302"/>
      <c r="K29" s="72"/>
      <c r="L29" s="54"/>
      <c r="M29" s="54"/>
      <c r="N29" s="6"/>
      <c r="O29" s="91"/>
      <c r="P29" s="72"/>
      <c r="Q29" s="54"/>
      <c r="R29" s="6"/>
      <c r="S29" s="307"/>
      <c r="T29" s="72">
        <v>30</v>
      </c>
      <c r="U29" s="54"/>
      <c r="V29" s="6">
        <v>2</v>
      </c>
      <c r="W29" s="88" t="s">
        <v>138</v>
      </c>
      <c r="X29" s="72"/>
      <c r="Y29" s="54"/>
      <c r="Z29" s="6"/>
      <c r="AA29" s="307"/>
      <c r="AB29" s="72"/>
      <c r="AC29" s="54"/>
      <c r="AD29" s="6"/>
      <c r="AE29" s="297"/>
      <c r="AF29" s="250">
        <f t="shared" si="3"/>
        <v>2</v>
      </c>
      <c r="AG29" s="81"/>
    </row>
    <row r="30" spans="1:33" s="56" customFormat="1" ht="20.100000000000001" customHeight="1" x14ac:dyDescent="0.3">
      <c r="A30" s="294">
        <v>21</v>
      </c>
      <c r="B30" s="268" t="s">
        <v>71</v>
      </c>
      <c r="C30" s="72">
        <f t="shared" si="0"/>
        <v>30</v>
      </c>
      <c r="D30" s="54"/>
      <c r="E30" s="54">
        <f t="shared" si="2"/>
        <v>30</v>
      </c>
      <c r="F30" s="54"/>
      <c r="G30" s="81"/>
      <c r="H30" s="92"/>
      <c r="I30" s="6"/>
      <c r="J30" s="302"/>
      <c r="K30" s="72"/>
      <c r="L30" s="54"/>
      <c r="M30" s="54"/>
      <c r="N30" s="6"/>
      <c r="O30" s="91"/>
      <c r="P30" s="72"/>
      <c r="Q30" s="54"/>
      <c r="R30" s="6"/>
      <c r="S30" s="307"/>
      <c r="T30" s="72"/>
      <c r="U30" s="54"/>
      <c r="V30" s="6"/>
      <c r="W30" s="88"/>
      <c r="X30" s="72"/>
      <c r="Y30" s="54"/>
      <c r="Z30" s="6"/>
      <c r="AA30" s="307"/>
      <c r="AB30" s="72"/>
      <c r="AC30" s="54">
        <v>30</v>
      </c>
      <c r="AD30" s="6">
        <v>2</v>
      </c>
      <c r="AE30" s="297" t="s">
        <v>138</v>
      </c>
      <c r="AF30" s="250">
        <f t="shared" si="3"/>
        <v>2</v>
      </c>
      <c r="AG30" s="81"/>
    </row>
    <row r="31" spans="1:33" s="56" customFormat="1" ht="20.100000000000001" customHeight="1" x14ac:dyDescent="0.3">
      <c r="A31" s="294">
        <v>22</v>
      </c>
      <c r="B31" s="268" t="s">
        <v>72</v>
      </c>
      <c r="C31" s="72">
        <f t="shared" si="0"/>
        <v>30</v>
      </c>
      <c r="D31" s="54"/>
      <c r="E31" s="54">
        <f t="shared" si="2"/>
        <v>30</v>
      </c>
      <c r="F31" s="54"/>
      <c r="G31" s="81"/>
      <c r="H31" s="92"/>
      <c r="I31" s="6"/>
      <c r="J31" s="302"/>
      <c r="K31" s="72"/>
      <c r="L31" s="54"/>
      <c r="M31" s="54"/>
      <c r="N31" s="6"/>
      <c r="O31" s="91"/>
      <c r="P31" s="72"/>
      <c r="Q31" s="54"/>
      <c r="R31" s="6"/>
      <c r="S31" s="307"/>
      <c r="T31" s="72">
        <v>30</v>
      </c>
      <c r="U31" s="54"/>
      <c r="V31" s="6">
        <v>2</v>
      </c>
      <c r="W31" s="88" t="s">
        <v>138</v>
      </c>
      <c r="X31" s="72"/>
      <c r="Y31" s="54"/>
      <c r="Z31" s="6"/>
      <c r="AA31" s="307"/>
      <c r="AB31" s="72"/>
      <c r="AC31" s="54"/>
      <c r="AD31" s="6"/>
      <c r="AE31" s="297"/>
      <c r="AF31" s="250">
        <f t="shared" si="3"/>
        <v>2</v>
      </c>
      <c r="AG31" s="81"/>
    </row>
    <row r="32" spans="1:33" s="56" customFormat="1" ht="20.100000000000001" customHeight="1" x14ac:dyDescent="0.3">
      <c r="A32" s="294">
        <v>23</v>
      </c>
      <c r="B32" s="268" t="s">
        <v>73</v>
      </c>
      <c r="C32" s="72">
        <f t="shared" si="0"/>
        <v>15</v>
      </c>
      <c r="D32" s="54"/>
      <c r="E32" s="54">
        <f t="shared" si="2"/>
        <v>15</v>
      </c>
      <c r="F32" s="54"/>
      <c r="G32" s="81"/>
      <c r="H32" s="92"/>
      <c r="I32" s="6"/>
      <c r="J32" s="302"/>
      <c r="K32" s="72"/>
      <c r="L32" s="54"/>
      <c r="M32" s="54"/>
      <c r="N32" s="6"/>
      <c r="O32" s="91"/>
      <c r="P32" s="72"/>
      <c r="Q32" s="54">
        <v>15</v>
      </c>
      <c r="R32" s="6">
        <v>3</v>
      </c>
      <c r="S32" s="307" t="s">
        <v>138</v>
      </c>
      <c r="T32" s="72"/>
      <c r="U32" s="54"/>
      <c r="V32" s="6"/>
      <c r="W32" s="88"/>
      <c r="X32" s="72"/>
      <c r="Y32" s="54"/>
      <c r="Z32" s="6"/>
      <c r="AA32" s="307"/>
      <c r="AB32" s="72"/>
      <c r="AC32" s="54"/>
      <c r="AD32" s="6"/>
      <c r="AE32" s="297"/>
      <c r="AF32" s="250">
        <f t="shared" si="3"/>
        <v>3</v>
      </c>
      <c r="AG32" s="81"/>
    </row>
    <row r="33" spans="1:46" s="56" customFormat="1" ht="20.100000000000001" customHeight="1" x14ac:dyDescent="0.3">
      <c r="A33" s="294">
        <v>24</v>
      </c>
      <c r="B33" s="268" t="s">
        <v>74</v>
      </c>
      <c r="C33" s="72">
        <f t="shared" si="0"/>
        <v>15</v>
      </c>
      <c r="D33" s="54"/>
      <c r="E33" s="54">
        <f t="shared" si="2"/>
        <v>15</v>
      </c>
      <c r="F33" s="54"/>
      <c r="G33" s="81"/>
      <c r="H33" s="92"/>
      <c r="I33" s="6"/>
      <c r="J33" s="302"/>
      <c r="K33" s="72"/>
      <c r="L33" s="54"/>
      <c r="M33" s="54"/>
      <c r="N33" s="6"/>
      <c r="O33" s="91"/>
      <c r="P33" s="72"/>
      <c r="Q33" s="54"/>
      <c r="R33" s="6"/>
      <c r="S33" s="307"/>
      <c r="T33" s="72">
        <v>15</v>
      </c>
      <c r="U33" s="54"/>
      <c r="V33" s="6">
        <v>2</v>
      </c>
      <c r="W33" s="88" t="s">
        <v>138</v>
      </c>
      <c r="X33" s="72"/>
      <c r="Y33" s="54"/>
      <c r="Z33" s="6"/>
      <c r="AA33" s="307"/>
      <c r="AB33" s="72"/>
      <c r="AC33" s="54"/>
      <c r="AD33" s="6"/>
      <c r="AE33" s="297"/>
      <c r="AF33" s="250">
        <f t="shared" si="3"/>
        <v>2</v>
      </c>
      <c r="AG33" s="81"/>
    </row>
    <row r="34" spans="1:46" s="56" customFormat="1" ht="20.100000000000001" customHeight="1" x14ac:dyDescent="0.3">
      <c r="A34" s="294">
        <v>25</v>
      </c>
      <c r="B34" s="268" t="s">
        <v>75</v>
      </c>
      <c r="C34" s="72">
        <f t="shared" si="0"/>
        <v>45</v>
      </c>
      <c r="D34" s="54">
        <f t="shared" si="1"/>
        <v>15</v>
      </c>
      <c r="E34" s="54">
        <f t="shared" si="2"/>
        <v>30</v>
      </c>
      <c r="F34" s="54"/>
      <c r="G34" s="81"/>
      <c r="H34" s="92"/>
      <c r="I34" s="6"/>
      <c r="J34" s="302"/>
      <c r="K34" s="72"/>
      <c r="L34" s="54"/>
      <c r="M34" s="54"/>
      <c r="N34" s="6"/>
      <c r="O34" s="91"/>
      <c r="P34" s="72">
        <v>15</v>
      </c>
      <c r="Q34" s="54">
        <v>15</v>
      </c>
      <c r="R34" s="6">
        <v>4</v>
      </c>
      <c r="S34" s="307" t="s">
        <v>138</v>
      </c>
      <c r="T34" s="72">
        <v>15</v>
      </c>
      <c r="U34" s="54"/>
      <c r="V34" s="6">
        <v>2</v>
      </c>
      <c r="W34" s="91" t="s">
        <v>36</v>
      </c>
      <c r="X34" s="72"/>
      <c r="Y34" s="54"/>
      <c r="Z34" s="6"/>
      <c r="AA34" s="307"/>
      <c r="AB34" s="72"/>
      <c r="AC34" s="54"/>
      <c r="AD34" s="6"/>
      <c r="AE34" s="297"/>
      <c r="AF34" s="250">
        <f t="shared" si="3"/>
        <v>6</v>
      </c>
      <c r="AG34" s="81">
        <v>5</v>
      </c>
    </row>
    <row r="35" spans="1:46" s="56" customFormat="1" ht="20.100000000000001" customHeight="1" thickBot="1" x14ac:dyDescent="0.35">
      <c r="A35" s="208">
        <v>26</v>
      </c>
      <c r="B35" s="269" t="s">
        <v>34</v>
      </c>
      <c r="C35" s="115">
        <f t="shared" si="0"/>
        <v>30</v>
      </c>
      <c r="D35" s="116"/>
      <c r="E35" s="116"/>
      <c r="F35" s="116"/>
      <c r="G35" s="118">
        <f t="shared" ref="G35" si="5">U35</f>
        <v>30</v>
      </c>
      <c r="H35" s="150"/>
      <c r="I35" s="203"/>
      <c r="J35" s="303"/>
      <c r="K35" s="115"/>
      <c r="L35" s="116"/>
      <c r="M35" s="116"/>
      <c r="N35" s="203"/>
      <c r="O35" s="295"/>
      <c r="P35" s="115"/>
      <c r="Q35" s="116"/>
      <c r="R35" s="203"/>
      <c r="S35" s="308"/>
      <c r="T35" s="115"/>
      <c r="U35" s="116">
        <v>30</v>
      </c>
      <c r="V35" s="203">
        <v>5</v>
      </c>
      <c r="W35" s="276" t="s">
        <v>139</v>
      </c>
      <c r="X35" s="115"/>
      <c r="Y35" s="116"/>
      <c r="Z35" s="203"/>
      <c r="AA35" s="308"/>
      <c r="AB35" s="115"/>
      <c r="AC35" s="116"/>
      <c r="AD35" s="203"/>
      <c r="AE35" s="299"/>
      <c r="AF35" s="251">
        <f t="shared" si="3"/>
        <v>5</v>
      </c>
      <c r="AG35" s="118">
        <v>5</v>
      </c>
    </row>
    <row r="36" spans="1:46" s="139" customFormat="1" ht="24.9" customHeight="1" thickBot="1" x14ac:dyDescent="0.4">
      <c r="A36" s="300"/>
      <c r="B36" s="394" t="s">
        <v>88</v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468"/>
    </row>
    <row r="37" spans="1:46" s="56" customFormat="1" ht="20.100000000000001" customHeight="1" x14ac:dyDescent="0.3">
      <c r="A37" s="293">
        <v>27</v>
      </c>
      <c r="B37" s="267" t="s">
        <v>76</v>
      </c>
      <c r="C37" s="503">
        <f t="shared" ref="C37" si="6">SUM(D37:G37)</f>
        <v>15</v>
      </c>
      <c r="D37" s="473"/>
      <c r="E37" s="473">
        <f t="shared" ref="E37" si="7">L37+Q37+T37+Y37+AC37</f>
        <v>15</v>
      </c>
      <c r="F37" s="473"/>
      <c r="G37" s="471"/>
      <c r="H37" s="533"/>
      <c r="I37" s="421"/>
      <c r="J37" s="540"/>
      <c r="K37" s="533"/>
      <c r="L37" s="534"/>
      <c r="M37" s="473"/>
      <c r="N37" s="497"/>
      <c r="O37" s="557"/>
      <c r="P37" s="533"/>
      <c r="Q37" s="534"/>
      <c r="R37" s="421"/>
      <c r="S37" s="499"/>
      <c r="T37" s="533"/>
      <c r="U37" s="473"/>
      <c r="V37" s="421"/>
      <c r="W37" s="551"/>
      <c r="X37" s="533"/>
      <c r="Y37" s="534">
        <v>15</v>
      </c>
      <c r="Z37" s="421">
        <v>2</v>
      </c>
      <c r="AA37" s="499" t="s">
        <v>138</v>
      </c>
      <c r="AB37" s="533"/>
      <c r="AC37" s="534"/>
      <c r="AD37" s="552"/>
      <c r="AE37" s="549"/>
      <c r="AF37" s="442">
        <f>I37+N37+R37+V37+Z37+AD37</f>
        <v>2</v>
      </c>
      <c r="AG37" s="545"/>
    </row>
    <row r="38" spans="1:46" s="56" customFormat="1" ht="20.100000000000001" customHeight="1" x14ac:dyDescent="0.3">
      <c r="A38" s="294">
        <v>28</v>
      </c>
      <c r="B38" s="268" t="s">
        <v>77</v>
      </c>
      <c r="C38" s="504"/>
      <c r="D38" s="474"/>
      <c r="E38" s="474"/>
      <c r="F38" s="474"/>
      <c r="G38" s="472"/>
      <c r="H38" s="520"/>
      <c r="I38" s="429"/>
      <c r="J38" s="541"/>
      <c r="K38" s="520"/>
      <c r="L38" s="522"/>
      <c r="M38" s="542"/>
      <c r="N38" s="556"/>
      <c r="O38" s="514"/>
      <c r="P38" s="520"/>
      <c r="Q38" s="522"/>
      <c r="R38" s="429"/>
      <c r="S38" s="508"/>
      <c r="T38" s="520"/>
      <c r="U38" s="542"/>
      <c r="V38" s="429"/>
      <c r="W38" s="514"/>
      <c r="X38" s="520"/>
      <c r="Y38" s="522"/>
      <c r="Z38" s="429"/>
      <c r="AA38" s="500"/>
      <c r="AB38" s="520"/>
      <c r="AC38" s="522"/>
      <c r="AD38" s="553"/>
      <c r="AE38" s="550"/>
      <c r="AF38" s="439"/>
      <c r="AG38" s="546"/>
    </row>
    <row r="39" spans="1:46" s="56" customFormat="1" ht="20.100000000000001" customHeight="1" x14ac:dyDescent="0.3">
      <c r="A39" s="294">
        <v>29</v>
      </c>
      <c r="B39" s="268" t="s">
        <v>79</v>
      </c>
      <c r="C39" s="489">
        <f t="shared" ref="C39" si="8">SUM(D39:G39)</f>
        <v>15</v>
      </c>
      <c r="D39" s="475"/>
      <c r="E39" s="475">
        <f t="shared" ref="E39" si="9">L39+Q39+T39+Y39+AC39</f>
        <v>15</v>
      </c>
      <c r="F39" s="475"/>
      <c r="G39" s="469"/>
      <c r="H39" s="520"/>
      <c r="I39" s="429"/>
      <c r="J39" s="524"/>
      <c r="K39" s="520"/>
      <c r="L39" s="522"/>
      <c r="M39" s="558"/>
      <c r="N39" s="477"/>
      <c r="O39" s="561"/>
      <c r="P39" s="520"/>
      <c r="Q39" s="522"/>
      <c r="R39" s="429"/>
      <c r="S39" s="483"/>
      <c r="T39" s="520"/>
      <c r="U39" s="475"/>
      <c r="V39" s="429"/>
      <c r="W39" s="547"/>
      <c r="X39" s="520"/>
      <c r="Y39" s="522"/>
      <c r="Z39" s="429"/>
      <c r="AA39" s="483"/>
      <c r="AB39" s="520"/>
      <c r="AC39" s="522">
        <v>15</v>
      </c>
      <c r="AD39" s="553">
        <v>2</v>
      </c>
      <c r="AE39" s="547" t="s">
        <v>138</v>
      </c>
      <c r="AF39" s="438">
        <f>I39+N39+R39+V39+Z39+AD39</f>
        <v>2</v>
      </c>
      <c r="AG39" s="543"/>
    </row>
    <row r="40" spans="1:46" s="56" customFormat="1" ht="20.100000000000001" customHeight="1" thickBot="1" x14ac:dyDescent="0.35">
      <c r="A40" s="208">
        <v>30</v>
      </c>
      <c r="B40" s="269" t="s">
        <v>80</v>
      </c>
      <c r="C40" s="490"/>
      <c r="D40" s="496"/>
      <c r="E40" s="496"/>
      <c r="F40" s="496"/>
      <c r="G40" s="470"/>
      <c r="H40" s="521"/>
      <c r="I40" s="422"/>
      <c r="J40" s="484"/>
      <c r="K40" s="521"/>
      <c r="L40" s="523"/>
      <c r="M40" s="559"/>
      <c r="N40" s="560"/>
      <c r="O40" s="555"/>
      <c r="P40" s="521"/>
      <c r="Q40" s="523"/>
      <c r="R40" s="422"/>
      <c r="S40" s="484"/>
      <c r="T40" s="521"/>
      <c r="U40" s="562"/>
      <c r="V40" s="422"/>
      <c r="W40" s="555"/>
      <c r="X40" s="521"/>
      <c r="Y40" s="523"/>
      <c r="Z40" s="422"/>
      <c r="AA40" s="484"/>
      <c r="AB40" s="521"/>
      <c r="AC40" s="523"/>
      <c r="AD40" s="554"/>
      <c r="AE40" s="548"/>
      <c r="AF40" s="462"/>
      <c r="AG40" s="544"/>
    </row>
    <row r="41" spans="1:46" s="56" customFormat="1" ht="33.6" customHeight="1" thickBot="1" x14ac:dyDescent="0.35">
      <c r="A41" s="411" t="s">
        <v>143</v>
      </c>
      <c r="B41" s="412"/>
      <c r="C41" s="283">
        <f>SUM(C10:C40)</f>
        <v>765</v>
      </c>
      <c r="D41" s="212">
        <f t="shared" ref="D41:AG41" si="10">SUM(D10:D40)</f>
        <v>150</v>
      </c>
      <c r="E41" s="212">
        <f t="shared" si="10"/>
        <v>555</v>
      </c>
      <c r="F41" s="212">
        <f t="shared" si="10"/>
        <v>30</v>
      </c>
      <c r="G41" s="284">
        <f t="shared" si="10"/>
        <v>30</v>
      </c>
      <c r="H41" s="211">
        <f t="shared" si="10"/>
        <v>0</v>
      </c>
      <c r="I41" s="209">
        <f t="shared" si="10"/>
        <v>0</v>
      </c>
      <c r="J41" s="309"/>
      <c r="K41" s="211">
        <f t="shared" si="10"/>
        <v>75</v>
      </c>
      <c r="L41" s="209">
        <f t="shared" si="10"/>
        <v>60</v>
      </c>
      <c r="M41" s="209">
        <f t="shared" si="10"/>
        <v>30</v>
      </c>
      <c r="N41" s="209">
        <f t="shared" si="10"/>
        <v>20</v>
      </c>
      <c r="O41" s="286"/>
      <c r="P41" s="283">
        <f t="shared" si="10"/>
        <v>30</v>
      </c>
      <c r="Q41" s="212">
        <f t="shared" si="10"/>
        <v>120</v>
      </c>
      <c r="R41" s="212">
        <f t="shared" si="10"/>
        <v>21</v>
      </c>
      <c r="S41" s="310"/>
      <c r="T41" s="290">
        <f t="shared" si="10"/>
        <v>135</v>
      </c>
      <c r="U41" s="212">
        <f t="shared" si="10"/>
        <v>30</v>
      </c>
      <c r="V41" s="212">
        <f t="shared" si="10"/>
        <v>18</v>
      </c>
      <c r="W41" s="285"/>
      <c r="X41" s="211">
        <f t="shared" si="10"/>
        <v>30</v>
      </c>
      <c r="Y41" s="209">
        <f t="shared" si="10"/>
        <v>120</v>
      </c>
      <c r="Z41" s="209">
        <f t="shared" si="10"/>
        <v>14</v>
      </c>
      <c r="AA41" s="309"/>
      <c r="AB41" s="211">
        <f t="shared" si="10"/>
        <v>15</v>
      </c>
      <c r="AC41" s="209">
        <f t="shared" si="10"/>
        <v>120</v>
      </c>
      <c r="AD41" s="209">
        <f t="shared" si="10"/>
        <v>12</v>
      </c>
      <c r="AE41" s="286"/>
      <c r="AF41" s="283">
        <f t="shared" si="10"/>
        <v>85</v>
      </c>
      <c r="AG41" s="284">
        <f t="shared" si="10"/>
        <v>34</v>
      </c>
    </row>
    <row r="42" spans="1:46" s="56" customFormat="1" x14ac:dyDescent="0.3">
      <c r="A42" s="324"/>
    </row>
    <row r="43" spans="1:46" s="56" customFormat="1" x14ac:dyDescent="0.3">
      <c r="B43" s="56" t="s">
        <v>91</v>
      </c>
    </row>
    <row r="45" spans="1:46" s="18" customFormat="1" ht="15.6" x14ac:dyDescent="0.3">
      <c r="A45" s="26"/>
      <c r="B45" s="6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9"/>
      <c r="R45" s="19"/>
      <c r="S45" s="19"/>
      <c r="T45" s="19"/>
      <c r="U45" s="19"/>
      <c r="V45" s="19"/>
      <c r="W45" s="19"/>
      <c r="X45" s="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20"/>
      <c r="AR45" s="20"/>
      <c r="AS45" s="20"/>
      <c r="AT45" s="20"/>
    </row>
    <row r="46" spans="1:46" s="18" customFormat="1" ht="15.6" x14ac:dyDescent="0.3">
      <c r="A46" s="26"/>
      <c r="B46" s="6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9"/>
      <c r="R46" s="19"/>
      <c r="S46" s="19"/>
      <c r="T46" s="19"/>
      <c r="U46" s="19"/>
      <c r="V46" s="19"/>
      <c r="W46" s="19"/>
      <c r="X46" s="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20"/>
      <c r="AR46" s="20"/>
      <c r="AS46" s="20"/>
      <c r="AT46" s="20"/>
    </row>
    <row r="47" spans="1:46" s="18" customFormat="1" ht="15.6" x14ac:dyDescent="0.3">
      <c r="A47" s="26"/>
      <c r="B47" s="6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9"/>
      <c r="R47" s="19"/>
      <c r="S47" s="19"/>
      <c r="T47" s="19"/>
      <c r="U47" s="19"/>
      <c r="V47" s="19"/>
      <c r="W47" s="19"/>
      <c r="X47" s="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20"/>
      <c r="AR47" s="20"/>
      <c r="AS47" s="20"/>
      <c r="AT47" s="20"/>
    </row>
    <row r="48" spans="1:46" s="18" customFormat="1" ht="15.6" x14ac:dyDescent="0.3">
      <c r="A48" s="26"/>
      <c r="B48" s="6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9"/>
      <c r="R48" s="19"/>
      <c r="S48" s="19"/>
      <c r="T48" s="19"/>
      <c r="U48" s="19"/>
      <c r="V48" s="19"/>
      <c r="W48" s="19"/>
      <c r="X48" s="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1:48" s="18" customFormat="1" ht="29.25" customHeight="1" x14ac:dyDescent="0.3">
      <c r="A49" s="26"/>
      <c r="B49" s="6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9"/>
      <c r="R49" s="19"/>
      <c r="S49" s="19"/>
      <c r="T49" s="19"/>
      <c r="U49" s="19"/>
      <c r="V49" s="19"/>
      <c r="W49" s="19"/>
      <c r="X49" s="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21"/>
      <c r="AR49" s="21"/>
      <c r="AS49" s="21"/>
      <c r="AT49" s="21"/>
    </row>
    <row r="50" spans="1:48" s="18" customFormat="1" ht="38.4" customHeight="1" x14ac:dyDescent="0.3">
      <c r="A50" s="26"/>
      <c r="B50" s="6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9"/>
      <c r="R50" s="19"/>
      <c r="S50" s="19"/>
      <c r="T50" s="19"/>
      <c r="U50" s="19"/>
      <c r="V50" s="19"/>
      <c r="W50" s="19"/>
      <c r="X50" s="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8" s="18" customFormat="1" ht="12" customHeight="1" x14ac:dyDescent="0.3">
      <c r="A51" s="26"/>
      <c r="B51" s="6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9"/>
      <c r="R51" s="19"/>
      <c r="S51" s="19"/>
      <c r="T51" s="19"/>
      <c r="U51" s="19"/>
      <c r="V51" s="19"/>
      <c r="W51" s="19"/>
      <c r="X51" s="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8" s="18" customFormat="1" ht="29.25" hidden="1" customHeight="1" x14ac:dyDescent="0.3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37"/>
      <c r="P52" s="37"/>
      <c r="Q52" s="37"/>
      <c r="R52" s="37"/>
      <c r="S52" s="38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18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</row>
    <row r="53" spans="1:48" ht="14.4" hidden="1" customHeight="1" x14ac:dyDescent="0.3">
      <c r="A53" s="35"/>
    </row>
    <row r="54" spans="1:48" ht="14.4" hidden="1" customHeight="1" x14ac:dyDescent="0.3">
      <c r="A54" s="35"/>
    </row>
    <row r="55" spans="1:48" ht="14.4" hidden="1" customHeight="1" x14ac:dyDescent="0.3">
      <c r="A55" s="35"/>
    </row>
    <row r="56" spans="1:48" ht="14.4" hidden="1" customHeight="1" x14ac:dyDescent="0.3">
      <c r="A56" s="35"/>
    </row>
    <row r="57" spans="1:48" ht="14.4" hidden="1" customHeight="1" x14ac:dyDescent="0.3">
      <c r="A57" s="35"/>
    </row>
    <row r="58" spans="1:48" ht="14.4" hidden="1" customHeight="1" x14ac:dyDescent="0.3">
      <c r="A58" s="35"/>
    </row>
    <row r="59" spans="1:48" ht="14.4" hidden="1" customHeight="1" x14ac:dyDescent="0.3">
      <c r="A59" s="35"/>
    </row>
    <row r="60" spans="1:48" ht="14.4" hidden="1" customHeight="1" x14ac:dyDescent="0.3">
      <c r="A60" s="35"/>
    </row>
    <row r="61" spans="1:48" ht="14.4" hidden="1" customHeight="1" x14ac:dyDescent="0.3">
      <c r="A61" s="35"/>
    </row>
    <row r="62" spans="1:48" ht="14.4" hidden="1" customHeight="1" x14ac:dyDescent="0.3">
      <c r="A62" s="35"/>
    </row>
    <row r="63" spans="1:48" ht="14.4" hidden="1" customHeight="1" x14ac:dyDescent="0.3">
      <c r="A63" s="35"/>
    </row>
    <row r="64" spans="1:48" ht="14.4" hidden="1" customHeight="1" x14ac:dyDescent="0.3">
      <c r="A64" s="35"/>
    </row>
    <row r="65" spans="1:1" x14ac:dyDescent="0.3">
      <c r="A65" s="35"/>
    </row>
    <row r="66" spans="1:1" x14ac:dyDescent="0.3">
      <c r="A66" s="35"/>
    </row>
    <row r="67" spans="1:1" x14ac:dyDescent="0.3">
      <c r="A67" s="35"/>
    </row>
    <row r="68" spans="1:1" x14ac:dyDescent="0.3">
      <c r="A68" s="35"/>
    </row>
    <row r="69" spans="1:1" x14ac:dyDescent="0.3">
      <c r="A69" s="35"/>
    </row>
    <row r="70" spans="1:1" x14ac:dyDescent="0.3">
      <c r="A70" s="35"/>
    </row>
    <row r="71" spans="1:1" x14ac:dyDescent="0.3">
      <c r="A71" s="35"/>
    </row>
    <row r="72" spans="1:1" x14ac:dyDescent="0.3">
      <c r="A72" s="35"/>
    </row>
    <row r="73" spans="1:1" x14ac:dyDescent="0.3">
      <c r="A73" s="35"/>
    </row>
    <row r="74" spans="1:1" x14ac:dyDescent="0.3">
      <c r="A74" s="35"/>
    </row>
    <row r="75" spans="1:1" x14ac:dyDescent="0.3">
      <c r="A75" s="35"/>
    </row>
  </sheetData>
  <mergeCells count="82">
    <mergeCell ref="AA39:AA40"/>
    <mergeCell ref="M37:M38"/>
    <mergeCell ref="N37:N38"/>
    <mergeCell ref="O37:O38"/>
    <mergeCell ref="M39:M40"/>
    <mergeCell ref="N39:N40"/>
    <mergeCell ref="O39:O40"/>
    <mergeCell ref="P39:P40"/>
    <mergeCell ref="Q39:Q40"/>
    <mergeCell ref="S39:S40"/>
    <mergeCell ref="U39:U40"/>
    <mergeCell ref="R39:R40"/>
    <mergeCell ref="Y37:Y38"/>
    <mergeCell ref="Z37:Z38"/>
    <mergeCell ref="AF39:AF40"/>
    <mergeCell ref="AG39:AG40"/>
    <mergeCell ref="AG37:AG38"/>
    <mergeCell ref="AE39:AE40"/>
    <mergeCell ref="T39:T40"/>
    <mergeCell ref="V39:V40"/>
    <mergeCell ref="X39:X40"/>
    <mergeCell ref="Y39:Y40"/>
    <mergeCell ref="Z39:Z40"/>
    <mergeCell ref="AE37:AE38"/>
    <mergeCell ref="AB39:AB40"/>
    <mergeCell ref="AC39:AC40"/>
    <mergeCell ref="W37:W38"/>
    <mergeCell ref="AD37:AD38"/>
    <mergeCell ref="AD39:AD40"/>
    <mergeCell ref="W39:W40"/>
    <mergeCell ref="AF37:AF38"/>
    <mergeCell ref="J37:J38"/>
    <mergeCell ref="AA37:AA38"/>
    <mergeCell ref="AB37:AB38"/>
    <mergeCell ref="AC37:AC38"/>
    <mergeCell ref="P37:P38"/>
    <mergeCell ref="Q37:Q38"/>
    <mergeCell ref="R37:R38"/>
    <mergeCell ref="T37:T38"/>
    <mergeCell ref="V37:V38"/>
    <mergeCell ref="X37:X38"/>
    <mergeCell ref="S37:S38"/>
    <mergeCell ref="U37:U38"/>
    <mergeCell ref="AF6:AF8"/>
    <mergeCell ref="AG6:AG8"/>
    <mergeCell ref="H6:O6"/>
    <mergeCell ref="P6:W6"/>
    <mergeCell ref="X6:AE6"/>
    <mergeCell ref="H7:J7"/>
    <mergeCell ref="P7:S7"/>
    <mergeCell ref="T7:W7"/>
    <mergeCell ref="X7:AA7"/>
    <mergeCell ref="AB7:AE7"/>
    <mergeCell ref="H39:H40"/>
    <mergeCell ref="G39:G40"/>
    <mergeCell ref="J39:J40"/>
    <mergeCell ref="A6:A8"/>
    <mergeCell ref="K7:O7"/>
    <mergeCell ref="B6:B8"/>
    <mergeCell ref="H37:H38"/>
    <mergeCell ref="I37:I38"/>
    <mergeCell ref="K37:K38"/>
    <mergeCell ref="L37:L38"/>
    <mergeCell ref="E37:E38"/>
    <mergeCell ref="F37:F38"/>
    <mergeCell ref="G37:G38"/>
    <mergeCell ref="A1:B1"/>
    <mergeCell ref="A2:AB2"/>
    <mergeCell ref="A3:R3"/>
    <mergeCell ref="C6:G7"/>
    <mergeCell ref="A41:B41"/>
    <mergeCell ref="B9:AG9"/>
    <mergeCell ref="B36:AG36"/>
    <mergeCell ref="C37:C38"/>
    <mergeCell ref="D37:D38"/>
    <mergeCell ref="C39:C40"/>
    <mergeCell ref="D39:D40"/>
    <mergeCell ref="E39:E40"/>
    <mergeCell ref="F39:F40"/>
    <mergeCell ref="I39:I40"/>
    <mergeCell ref="K39:K40"/>
    <mergeCell ref="L39:L40"/>
  </mergeCells>
  <pageMargins left="0.70866141732283472" right="0.70866141732283472" top="0.55118110236220474" bottom="0.55118110236220474" header="0" footer="0"/>
  <pageSetup paperSize="9" scale="46" fitToHeight="2" orientation="landscape" r:id="rId1"/>
  <rowBreaks count="1" manualBreakCount="1">
    <brk id="35" max="3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46"/>
  <sheetViews>
    <sheetView showGridLines="0" topLeftCell="A13" zoomScale="80" zoomScaleNormal="80" workbookViewId="0">
      <selection activeCell="AH48" sqref="AH48"/>
    </sheetView>
  </sheetViews>
  <sheetFormatPr defaultRowHeight="15.6" x14ac:dyDescent="0.3"/>
  <cols>
    <col min="1" max="1" width="3.6640625" style="55" customWidth="1"/>
    <col min="2" max="2" width="37.33203125" style="55" customWidth="1"/>
    <col min="3" max="31" width="4.6640625" style="55" customWidth="1"/>
    <col min="32" max="32" width="7.33203125" style="55" customWidth="1"/>
    <col min="33" max="33" width="9.6640625" style="55" customWidth="1"/>
    <col min="34" max="34" width="4.6640625" style="338" customWidth="1"/>
    <col min="35" max="16384" width="8.88671875" style="338"/>
  </cols>
  <sheetData>
    <row r="1" spans="1:34" x14ac:dyDescent="0.3"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34" s="344" customFormat="1" ht="14.4" customHeight="1" x14ac:dyDescent="0.3">
      <c r="A2" s="343" t="s">
        <v>149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1:34" s="344" customFormat="1" ht="14.4" customHeight="1" x14ac:dyDescent="0.3">
      <c r="A3" s="343" t="s">
        <v>150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1:34" ht="18" x14ac:dyDescent="0.3">
      <c r="A4" s="370" t="s">
        <v>186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8"/>
    </row>
    <row r="5" spans="1:34" x14ac:dyDescent="0.3">
      <c r="A5" s="587" t="s">
        <v>151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345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9"/>
    </row>
    <row r="6" spans="1:34" ht="24" customHeight="1" x14ac:dyDescent="0.3">
      <c r="A6" s="588" t="s">
        <v>95</v>
      </c>
      <c r="B6" s="475" t="s">
        <v>0</v>
      </c>
      <c r="C6" s="582" t="s">
        <v>1</v>
      </c>
      <c r="D6" s="583"/>
      <c r="E6" s="583"/>
      <c r="F6" s="347"/>
      <c r="G6" s="582" t="s">
        <v>2</v>
      </c>
      <c r="H6" s="583"/>
      <c r="I6" s="583"/>
      <c r="J6" s="583"/>
      <c r="K6" s="583"/>
      <c r="L6" s="583"/>
      <c r="M6" s="583"/>
      <c r="N6" s="520"/>
      <c r="O6" s="582" t="s">
        <v>3</v>
      </c>
      <c r="P6" s="583"/>
      <c r="Q6" s="583"/>
      <c r="R6" s="583"/>
      <c r="S6" s="583"/>
      <c r="T6" s="583"/>
      <c r="U6" s="583"/>
      <c r="V6" s="583"/>
      <c r="W6" s="520"/>
      <c r="X6" s="347"/>
      <c r="Y6" s="583" t="s">
        <v>4</v>
      </c>
      <c r="Z6" s="583"/>
      <c r="AA6" s="583"/>
      <c r="AB6" s="583"/>
      <c r="AC6" s="583"/>
      <c r="AD6" s="583"/>
      <c r="AE6" s="520"/>
      <c r="AF6" s="574" t="s">
        <v>82</v>
      </c>
      <c r="AG6" s="577" t="s">
        <v>83</v>
      </c>
    </row>
    <row r="7" spans="1:34" ht="15.6" customHeight="1" x14ac:dyDescent="0.3">
      <c r="A7" s="589"/>
      <c r="B7" s="476"/>
      <c r="C7" s="574" t="s">
        <v>5</v>
      </c>
      <c r="D7" s="580" t="s">
        <v>152</v>
      </c>
      <c r="E7" s="574" t="str">
        <f>'[1]Pedag.Ist. STAC.'!$E$6</f>
        <v xml:space="preserve">Ćwiczenia </v>
      </c>
      <c r="F7" s="574" t="s">
        <v>153</v>
      </c>
      <c r="G7" s="582" t="s">
        <v>154</v>
      </c>
      <c r="H7" s="583"/>
      <c r="I7" s="583"/>
      <c r="J7" s="520"/>
      <c r="K7" s="582" t="s">
        <v>155</v>
      </c>
      <c r="L7" s="583"/>
      <c r="M7" s="583"/>
      <c r="N7" s="520"/>
      <c r="O7" s="582" t="s">
        <v>156</v>
      </c>
      <c r="P7" s="583"/>
      <c r="Q7" s="583"/>
      <c r="R7" s="520"/>
      <c r="S7" s="582" t="s">
        <v>157</v>
      </c>
      <c r="T7" s="583"/>
      <c r="U7" s="583"/>
      <c r="V7" s="583"/>
      <c r="W7" s="520"/>
      <c r="X7" s="348"/>
      <c r="Y7" s="585" t="s">
        <v>158</v>
      </c>
      <c r="Z7" s="585"/>
      <c r="AA7" s="485"/>
      <c r="AB7" s="584" t="s">
        <v>159</v>
      </c>
      <c r="AC7" s="585"/>
      <c r="AD7" s="585"/>
      <c r="AE7" s="485"/>
      <c r="AF7" s="575"/>
      <c r="AG7" s="578"/>
    </row>
    <row r="8" spans="1:34" s="39" customFormat="1" ht="132.6" customHeight="1" x14ac:dyDescent="0.3">
      <c r="A8" s="590"/>
      <c r="B8" s="474"/>
      <c r="C8" s="576"/>
      <c r="D8" s="581"/>
      <c r="E8" s="576"/>
      <c r="F8" s="576"/>
      <c r="G8" s="349" t="s">
        <v>152</v>
      </c>
      <c r="H8" s="349" t="str">
        <f>'[1]Pedag.Ist. STAC.'!$E$6</f>
        <v xml:space="preserve">Ćwiczenia </v>
      </c>
      <c r="I8" s="349" t="s">
        <v>6</v>
      </c>
      <c r="J8" s="350" t="s">
        <v>84</v>
      </c>
      <c r="K8" s="349" t="str">
        <f>$G$8</f>
        <v>Wykład</v>
      </c>
      <c r="L8" s="349" t="str">
        <f>'[1]Pedag.Ist. STAC.'!$E$6</f>
        <v xml:space="preserve">Ćwiczenia </v>
      </c>
      <c r="M8" s="349" t="s">
        <v>6</v>
      </c>
      <c r="N8" s="350" t="s">
        <v>84</v>
      </c>
      <c r="O8" s="349" t="str">
        <f>$G$8</f>
        <v>Wykład</v>
      </c>
      <c r="P8" s="349" t="str">
        <f>'[1]Pedag.Ist. STAC.'!$E$6</f>
        <v xml:space="preserve">Ćwiczenia </v>
      </c>
      <c r="Q8" s="349" t="s">
        <v>6</v>
      </c>
      <c r="R8" s="350" t="s">
        <v>84</v>
      </c>
      <c r="S8" s="349" t="str">
        <f>$G$8</f>
        <v>Wykład</v>
      </c>
      <c r="T8" s="349" t="str">
        <f>'[1]Pedag.Ist. STAC.'!$E$6</f>
        <v xml:space="preserve">Ćwiczenia </v>
      </c>
      <c r="U8" s="349" t="s">
        <v>153</v>
      </c>
      <c r="V8" s="349" t="s">
        <v>6</v>
      </c>
      <c r="W8" s="350" t="s">
        <v>84</v>
      </c>
      <c r="X8" s="349" t="str">
        <f>$G$8</f>
        <v>Wykład</v>
      </c>
      <c r="Y8" s="349" t="str">
        <f>'[1]Pedag.Ist. STAC.'!$E$6</f>
        <v xml:space="preserve">Ćwiczenia </v>
      </c>
      <c r="Z8" s="349" t="s">
        <v>6</v>
      </c>
      <c r="AA8" s="350" t="s">
        <v>84</v>
      </c>
      <c r="AB8" s="349" t="str">
        <f>$G$8</f>
        <v>Wykład</v>
      </c>
      <c r="AC8" s="349" t="str">
        <f>'[1]Pedag.Ist. STAC.'!$E$6</f>
        <v xml:space="preserve">Ćwiczenia </v>
      </c>
      <c r="AD8" s="349" t="s">
        <v>6</v>
      </c>
      <c r="AE8" s="350" t="s">
        <v>84</v>
      </c>
      <c r="AF8" s="576"/>
      <c r="AG8" s="579"/>
    </row>
    <row r="9" spans="1:34" x14ac:dyDescent="0.3">
      <c r="A9" s="351"/>
      <c r="B9" s="571" t="s">
        <v>33</v>
      </c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3"/>
      <c r="AE9" s="352"/>
      <c r="AF9" s="66"/>
      <c r="AG9" s="66"/>
    </row>
    <row r="10" spans="1:34" ht="31.2" x14ac:dyDescent="0.3">
      <c r="A10" s="353">
        <v>1</v>
      </c>
      <c r="B10" s="354" t="s">
        <v>160</v>
      </c>
      <c r="C10" s="342">
        <v>30</v>
      </c>
      <c r="D10" s="342">
        <v>30</v>
      </c>
      <c r="E10" s="342"/>
      <c r="F10" s="342"/>
      <c r="G10" s="342"/>
      <c r="H10" s="342"/>
      <c r="I10" s="342"/>
      <c r="J10" s="355"/>
      <c r="K10" s="342">
        <v>30</v>
      </c>
      <c r="L10" s="342"/>
      <c r="M10" s="342">
        <v>4</v>
      </c>
      <c r="N10" s="355" t="s">
        <v>36</v>
      </c>
      <c r="O10" s="342"/>
      <c r="P10" s="342"/>
      <c r="Q10" s="342"/>
      <c r="R10" s="356"/>
      <c r="S10" s="342"/>
      <c r="T10" s="342"/>
      <c r="U10" s="342"/>
      <c r="V10" s="342"/>
      <c r="W10" s="356"/>
      <c r="X10" s="342"/>
      <c r="Y10" s="342"/>
      <c r="Z10" s="342"/>
      <c r="AA10" s="356"/>
      <c r="AB10" s="342"/>
      <c r="AC10" s="342"/>
      <c r="AD10" s="342"/>
      <c r="AE10" s="356"/>
      <c r="AF10" s="66">
        <f t="shared" ref="AF10:AF30" si="0">H10+M10+Q10+V10+Z10+AD10</f>
        <v>4</v>
      </c>
      <c r="AG10" s="66">
        <v>2</v>
      </c>
    </row>
    <row r="11" spans="1:34" x14ac:dyDescent="0.3">
      <c r="A11" s="353">
        <v>2</v>
      </c>
      <c r="B11" s="354" t="s">
        <v>161</v>
      </c>
      <c r="C11" s="342">
        <v>15</v>
      </c>
      <c r="D11" s="342">
        <v>15</v>
      </c>
      <c r="E11" s="342"/>
      <c r="F11" s="342"/>
      <c r="G11" s="342"/>
      <c r="H11" s="342"/>
      <c r="I11" s="342"/>
      <c r="J11" s="355"/>
      <c r="K11" s="342">
        <v>15</v>
      </c>
      <c r="L11" s="342"/>
      <c r="M11" s="342">
        <v>2</v>
      </c>
      <c r="N11" s="355" t="s">
        <v>85</v>
      </c>
      <c r="O11" s="342"/>
      <c r="P11" s="342"/>
      <c r="Q11" s="342"/>
      <c r="R11" s="355"/>
      <c r="S11" s="342"/>
      <c r="T11" s="342"/>
      <c r="U11" s="342"/>
      <c r="V11" s="342"/>
      <c r="W11" s="356"/>
      <c r="X11" s="342"/>
      <c r="Y11" s="342"/>
      <c r="Z11" s="342"/>
      <c r="AA11" s="356"/>
      <c r="AB11" s="342"/>
      <c r="AC11" s="342"/>
      <c r="AD11" s="342"/>
      <c r="AE11" s="356"/>
      <c r="AF11" s="66">
        <f t="shared" si="0"/>
        <v>2</v>
      </c>
      <c r="AG11" s="342"/>
    </row>
    <row r="12" spans="1:34" x14ac:dyDescent="0.3">
      <c r="A12" s="353">
        <v>3</v>
      </c>
      <c r="B12" s="354" t="s">
        <v>162</v>
      </c>
      <c r="C12" s="342">
        <v>30</v>
      </c>
      <c r="D12" s="342">
        <v>15</v>
      </c>
      <c r="E12" s="342">
        <v>15</v>
      </c>
      <c r="F12" s="342"/>
      <c r="G12" s="342"/>
      <c r="H12" s="342"/>
      <c r="I12" s="342"/>
      <c r="J12" s="355"/>
      <c r="K12" s="342"/>
      <c r="L12" s="342"/>
      <c r="M12" s="342"/>
      <c r="N12" s="355"/>
      <c r="O12" s="342"/>
      <c r="P12" s="342"/>
      <c r="Q12" s="342"/>
      <c r="R12" s="355"/>
      <c r="S12" s="342">
        <v>15</v>
      </c>
      <c r="T12" s="342">
        <v>15</v>
      </c>
      <c r="U12" s="342"/>
      <c r="V12" s="342">
        <v>3</v>
      </c>
      <c r="W12" s="356" t="s">
        <v>36</v>
      </c>
      <c r="X12" s="342"/>
      <c r="Y12" s="342"/>
      <c r="Z12" s="342"/>
      <c r="AA12" s="356"/>
      <c r="AB12" s="342"/>
      <c r="AC12" s="342"/>
      <c r="AD12" s="342"/>
      <c r="AE12" s="356"/>
      <c r="AF12" s="66">
        <f t="shared" si="0"/>
        <v>3</v>
      </c>
      <c r="AG12" s="342">
        <v>1</v>
      </c>
    </row>
    <row r="13" spans="1:34" x14ac:dyDescent="0.3">
      <c r="A13" s="353">
        <v>4</v>
      </c>
      <c r="B13" s="354" t="s">
        <v>163</v>
      </c>
      <c r="C13" s="342">
        <v>30</v>
      </c>
      <c r="D13" s="342"/>
      <c r="E13" s="342">
        <v>30</v>
      </c>
      <c r="F13" s="342"/>
      <c r="G13" s="342"/>
      <c r="H13" s="342"/>
      <c r="I13" s="342"/>
      <c r="J13" s="355"/>
      <c r="K13" s="342"/>
      <c r="L13" s="342"/>
      <c r="M13" s="342"/>
      <c r="N13" s="355"/>
      <c r="O13" s="342"/>
      <c r="P13" s="342"/>
      <c r="Q13" s="342"/>
      <c r="R13" s="356"/>
      <c r="S13" s="342"/>
      <c r="T13" s="342">
        <v>30</v>
      </c>
      <c r="U13" s="342"/>
      <c r="V13" s="342">
        <v>2</v>
      </c>
      <c r="W13" s="356" t="s">
        <v>85</v>
      </c>
      <c r="X13" s="342"/>
      <c r="Y13" s="342"/>
      <c r="Z13" s="342"/>
      <c r="AA13" s="356"/>
      <c r="AB13" s="342"/>
      <c r="AC13" s="342"/>
      <c r="AD13" s="342"/>
      <c r="AE13" s="356"/>
      <c r="AF13" s="66">
        <f t="shared" si="0"/>
        <v>2</v>
      </c>
      <c r="AG13" s="342">
        <v>1</v>
      </c>
    </row>
    <row r="14" spans="1:34" ht="31.2" x14ac:dyDescent="0.3">
      <c r="A14" s="353">
        <v>5</v>
      </c>
      <c r="B14" s="354" t="s">
        <v>164</v>
      </c>
      <c r="C14" s="342">
        <v>30</v>
      </c>
      <c r="D14" s="342">
        <v>15</v>
      </c>
      <c r="E14" s="342">
        <v>15</v>
      </c>
      <c r="F14" s="342"/>
      <c r="G14" s="342"/>
      <c r="H14" s="342"/>
      <c r="I14" s="342"/>
      <c r="J14" s="355"/>
      <c r="K14" s="342"/>
      <c r="L14" s="342"/>
      <c r="M14" s="342"/>
      <c r="N14" s="355"/>
      <c r="O14" s="342">
        <v>15</v>
      </c>
      <c r="P14" s="342">
        <v>15</v>
      </c>
      <c r="Q14" s="342">
        <v>4</v>
      </c>
      <c r="R14" s="356" t="s">
        <v>36</v>
      </c>
      <c r="S14" s="342"/>
      <c r="T14" s="342"/>
      <c r="U14" s="342"/>
      <c r="V14" s="342"/>
      <c r="W14" s="356"/>
      <c r="X14" s="342"/>
      <c r="Y14" s="342"/>
      <c r="Z14" s="342"/>
      <c r="AA14" s="356"/>
      <c r="AB14" s="342"/>
      <c r="AC14" s="342"/>
      <c r="AD14" s="342"/>
      <c r="AE14" s="356"/>
      <c r="AF14" s="66">
        <f t="shared" si="0"/>
        <v>4</v>
      </c>
      <c r="AG14" s="342">
        <v>2</v>
      </c>
    </row>
    <row r="15" spans="1:34" x14ac:dyDescent="0.3">
      <c r="A15" s="353">
        <v>6</v>
      </c>
      <c r="B15" s="354" t="s">
        <v>165</v>
      </c>
      <c r="C15" s="342">
        <v>30</v>
      </c>
      <c r="D15" s="342">
        <v>15</v>
      </c>
      <c r="E15" s="342">
        <v>15</v>
      </c>
      <c r="F15" s="342"/>
      <c r="G15" s="342"/>
      <c r="H15" s="342"/>
      <c r="I15" s="342"/>
      <c r="J15" s="355"/>
      <c r="K15" s="342">
        <v>15</v>
      </c>
      <c r="L15" s="342">
        <v>15</v>
      </c>
      <c r="M15" s="342">
        <v>3</v>
      </c>
      <c r="N15" s="355" t="s">
        <v>36</v>
      </c>
      <c r="O15" s="342"/>
      <c r="P15" s="342"/>
      <c r="Q15" s="342"/>
      <c r="R15" s="356"/>
      <c r="S15" s="342"/>
      <c r="T15" s="342"/>
      <c r="U15" s="342"/>
      <c r="V15" s="342"/>
      <c r="W15" s="356"/>
      <c r="X15" s="342"/>
      <c r="Y15" s="342"/>
      <c r="Z15" s="342"/>
      <c r="AA15" s="356"/>
      <c r="AB15" s="342"/>
      <c r="AC15" s="342"/>
      <c r="AD15" s="342"/>
      <c r="AE15" s="356"/>
      <c r="AF15" s="66">
        <f t="shared" si="0"/>
        <v>3</v>
      </c>
      <c r="AG15" s="342">
        <v>1</v>
      </c>
    </row>
    <row r="16" spans="1:34" ht="31.2" x14ac:dyDescent="0.3">
      <c r="A16" s="353">
        <v>7</v>
      </c>
      <c r="B16" s="354" t="s">
        <v>166</v>
      </c>
      <c r="C16" s="342">
        <v>15</v>
      </c>
      <c r="D16" s="342"/>
      <c r="E16" s="342">
        <v>15</v>
      </c>
      <c r="F16" s="342"/>
      <c r="G16" s="342"/>
      <c r="H16" s="342"/>
      <c r="I16" s="342"/>
      <c r="J16" s="355"/>
      <c r="K16" s="342"/>
      <c r="L16" s="342"/>
      <c r="M16" s="342"/>
      <c r="N16" s="355"/>
      <c r="O16" s="342"/>
      <c r="P16" s="342"/>
      <c r="Q16" s="342"/>
      <c r="R16" s="356"/>
      <c r="S16" s="342"/>
      <c r="T16" s="342"/>
      <c r="U16" s="342"/>
      <c r="V16" s="342"/>
      <c r="W16" s="356"/>
      <c r="X16" s="342"/>
      <c r="Y16" s="342">
        <v>15</v>
      </c>
      <c r="Z16" s="342">
        <v>2</v>
      </c>
      <c r="AA16" s="356" t="s">
        <v>85</v>
      </c>
      <c r="AB16" s="342"/>
      <c r="AC16" s="342"/>
      <c r="AD16" s="342"/>
      <c r="AE16" s="356"/>
      <c r="AF16" s="66">
        <f t="shared" si="0"/>
        <v>2</v>
      </c>
      <c r="AG16" s="342">
        <v>1</v>
      </c>
    </row>
    <row r="17" spans="1:33" ht="46.8" x14ac:dyDescent="0.3">
      <c r="A17" s="353">
        <v>8</v>
      </c>
      <c r="B17" s="354" t="s">
        <v>167</v>
      </c>
      <c r="C17" s="342">
        <v>60</v>
      </c>
      <c r="D17" s="342">
        <v>30</v>
      </c>
      <c r="E17" s="342">
        <v>30</v>
      </c>
      <c r="F17" s="342"/>
      <c r="G17" s="342"/>
      <c r="H17" s="342"/>
      <c r="I17" s="342"/>
      <c r="J17" s="355"/>
      <c r="K17" s="342">
        <v>15</v>
      </c>
      <c r="L17" s="342">
        <v>15</v>
      </c>
      <c r="M17" s="342">
        <v>3</v>
      </c>
      <c r="N17" s="355" t="s">
        <v>85</v>
      </c>
      <c r="O17" s="342">
        <v>15</v>
      </c>
      <c r="P17" s="342">
        <v>15</v>
      </c>
      <c r="Q17" s="342">
        <v>3</v>
      </c>
      <c r="R17" s="356" t="s">
        <v>36</v>
      </c>
      <c r="S17" s="342"/>
      <c r="T17" s="342"/>
      <c r="U17" s="342"/>
      <c r="V17" s="342"/>
      <c r="W17" s="356"/>
      <c r="X17" s="342"/>
      <c r="Y17" s="342"/>
      <c r="Z17" s="342"/>
      <c r="AA17" s="356"/>
      <c r="AB17" s="342"/>
      <c r="AC17" s="342"/>
      <c r="AD17" s="342"/>
      <c r="AE17" s="356"/>
      <c r="AF17" s="66">
        <f t="shared" si="0"/>
        <v>6</v>
      </c>
      <c r="AG17" s="342">
        <v>2</v>
      </c>
    </row>
    <row r="18" spans="1:33" ht="31.2" x14ac:dyDescent="0.3">
      <c r="A18" s="353">
        <v>9</v>
      </c>
      <c r="B18" s="354" t="s">
        <v>168</v>
      </c>
      <c r="C18" s="342">
        <v>30</v>
      </c>
      <c r="D18" s="342"/>
      <c r="E18" s="342">
        <v>30</v>
      </c>
      <c r="F18" s="342"/>
      <c r="G18" s="342"/>
      <c r="H18" s="342"/>
      <c r="I18" s="342"/>
      <c r="J18" s="355"/>
      <c r="K18" s="342"/>
      <c r="L18" s="342"/>
      <c r="M18" s="342"/>
      <c r="N18" s="355"/>
      <c r="O18" s="342"/>
      <c r="P18" s="342"/>
      <c r="Q18" s="342"/>
      <c r="R18" s="356"/>
      <c r="S18" s="342"/>
      <c r="T18" s="342"/>
      <c r="U18" s="342"/>
      <c r="V18" s="342"/>
      <c r="W18" s="356"/>
      <c r="X18" s="342"/>
      <c r="Y18" s="342"/>
      <c r="Z18" s="342"/>
      <c r="AA18" s="356"/>
      <c r="AB18" s="342"/>
      <c r="AC18" s="342">
        <v>30</v>
      </c>
      <c r="AD18" s="342">
        <v>4</v>
      </c>
      <c r="AE18" s="356" t="s">
        <v>85</v>
      </c>
      <c r="AF18" s="66">
        <f t="shared" si="0"/>
        <v>4</v>
      </c>
      <c r="AG18" s="342">
        <v>2</v>
      </c>
    </row>
    <row r="19" spans="1:33" ht="31.2" x14ac:dyDescent="0.3">
      <c r="A19" s="353">
        <v>10</v>
      </c>
      <c r="B19" s="354" t="s">
        <v>169</v>
      </c>
      <c r="C19" s="342">
        <v>30</v>
      </c>
      <c r="D19" s="342">
        <v>15</v>
      </c>
      <c r="E19" s="342">
        <v>15</v>
      </c>
      <c r="F19" s="342"/>
      <c r="G19" s="342"/>
      <c r="H19" s="342"/>
      <c r="I19" s="342"/>
      <c r="J19" s="355"/>
      <c r="K19" s="342">
        <v>15</v>
      </c>
      <c r="L19" s="342">
        <v>15</v>
      </c>
      <c r="M19" s="342">
        <v>3</v>
      </c>
      <c r="N19" s="355" t="s">
        <v>85</v>
      </c>
      <c r="O19" s="342"/>
      <c r="P19" s="342"/>
      <c r="Q19" s="342"/>
      <c r="R19" s="356"/>
      <c r="S19" s="342"/>
      <c r="T19" s="342"/>
      <c r="U19" s="342"/>
      <c r="V19" s="342"/>
      <c r="W19" s="356"/>
      <c r="X19" s="342"/>
      <c r="Y19" s="342"/>
      <c r="Z19" s="342"/>
      <c r="AA19" s="356"/>
      <c r="AB19" s="342"/>
      <c r="AC19" s="342"/>
      <c r="AD19" s="342"/>
      <c r="AE19" s="356"/>
      <c r="AF19" s="66">
        <f t="shared" si="0"/>
        <v>3</v>
      </c>
      <c r="AG19" s="342">
        <v>2</v>
      </c>
    </row>
    <row r="20" spans="1:33" x14ac:dyDescent="0.3">
      <c r="A20" s="353">
        <v>11</v>
      </c>
      <c r="B20" s="354" t="s">
        <v>170</v>
      </c>
      <c r="C20" s="342">
        <v>60</v>
      </c>
      <c r="D20" s="342">
        <v>60</v>
      </c>
      <c r="E20" s="342"/>
      <c r="F20" s="342"/>
      <c r="G20" s="342"/>
      <c r="H20" s="342"/>
      <c r="I20" s="342"/>
      <c r="J20" s="355"/>
      <c r="K20" s="342"/>
      <c r="L20" s="342"/>
      <c r="M20" s="342"/>
      <c r="N20" s="355"/>
      <c r="O20" s="342">
        <v>30</v>
      </c>
      <c r="P20" s="342"/>
      <c r="Q20" s="342">
        <v>3</v>
      </c>
      <c r="R20" s="356" t="s">
        <v>171</v>
      </c>
      <c r="S20" s="342">
        <v>30</v>
      </c>
      <c r="T20" s="342"/>
      <c r="U20" s="342"/>
      <c r="V20" s="342">
        <v>3</v>
      </c>
      <c r="W20" s="356" t="s">
        <v>36</v>
      </c>
      <c r="X20" s="342"/>
      <c r="Y20" s="342"/>
      <c r="Z20" s="342"/>
      <c r="AA20" s="356"/>
      <c r="AB20" s="342"/>
      <c r="AC20" s="342"/>
      <c r="AD20" s="342"/>
      <c r="AE20" s="356"/>
      <c r="AF20" s="66">
        <f t="shared" si="0"/>
        <v>6</v>
      </c>
      <c r="AG20" s="342">
        <v>2</v>
      </c>
    </row>
    <row r="21" spans="1:33" ht="31.2" x14ac:dyDescent="0.3">
      <c r="A21" s="353">
        <v>12</v>
      </c>
      <c r="B21" s="354" t="s">
        <v>172</v>
      </c>
      <c r="C21" s="342">
        <v>90</v>
      </c>
      <c r="D21" s="342">
        <v>30</v>
      </c>
      <c r="E21" s="342">
        <v>60</v>
      </c>
      <c r="F21" s="342"/>
      <c r="G21" s="342"/>
      <c r="H21" s="342"/>
      <c r="I21" s="342"/>
      <c r="J21" s="355"/>
      <c r="K21" s="342"/>
      <c r="L21" s="342"/>
      <c r="M21" s="342"/>
      <c r="N21" s="355"/>
      <c r="O21" s="342">
        <v>15</v>
      </c>
      <c r="P21" s="342">
        <v>15</v>
      </c>
      <c r="Q21" s="342">
        <v>2</v>
      </c>
      <c r="R21" s="356" t="s">
        <v>85</v>
      </c>
      <c r="S21" s="342">
        <v>15</v>
      </c>
      <c r="T21" s="342">
        <v>15</v>
      </c>
      <c r="U21" s="342"/>
      <c r="V21" s="342">
        <v>2</v>
      </c>
      <c r="W21" s="356" t="s">
        <v>85</v>
      </c>
      <c r="X21" s="342"/>
      <c r="Y21" s="342">
        <v>30</v>
      </c>
      <c r="Z21" s="342">
        <v>4</v>
      </c>
      <c r="AA21" s="356" t="s">
        <v>36</v>
      </c>
      <c r="AB21" s="342"/>
      <c r="AC21" s="342"/>
      <c r="AD21" s="342"/>
      <c r="AE21" s="356"/>
      <c r="AF21" s="66">
        <f t="shared" si="0"/>
        <v>8</v>
      </c>
      <c r="AG21" s="342">
        <v>5</v>
      </c>
    </row>
    <row r="22" spans="1:33" ht="31.2" x14ac:dyDescent="0.3">
      <c r="A22" s="353">
        <v>13</v>
      </c>
      <c r="B22" s="354" t="s">
        <v>173</v>
      </c>
      <c r="C22" s="342">
        <v>30</v>
      </c>
      <c r="D22" s="342"/>
      <c r="E22" s="342">
        <v>30</v>
      </c>
      <c r="F22" s="342"/>
      <c r="G22" s="342"/>
      <c r="H22" s="342"/>
      <c r="I22" s="342"/>
      <c r="J22" s="355"/>
      <c r="K22" s="342"/>
      <c r="L22" s="342"/>
      <c r="M22" s="342"/>
      <c r="N22" s="355"/>
      <c r="O22" s="342"/>
      <c r="P22" s="342"/>
      <c r="Q22" s="342"/>
      <c r="R22" s="356"/>
      <c r="S22" s="342"/>
      <c r="T22" s="342"/>
      <c r="U22" s="342"/>
      <c r="V22" s="342"/>
      <c r="W22" s="356"/>
      <c r="X22" s="342"/>
      <c r="Y22" s="342">
        <v>30</v>
      </c>
      <c r="Z22" s="342">
        <v>3</v>
      </c>
      <c r="AA22" s="356" t="s">
        <v>85</v>
      </c>
      <c r="AB22" s="342"/>
      <c r="AC22" s="342"/>
      <c r="AD22" s="342"/>
      <c r="AE22" s="356"/>
      <c r="AF22" s="66">
        <f t="shared" si="0"/>
        <v>3</v>
      </c>
      <c r="AG22" s="342"/>
    </row>
    <row r="23" spans="1:33" ht="31.2" x14ac:dyDescent="0.3">
      <c r="A23" s="353">
        <v>14</v>
      </c>
      <c r="B23" s="354" t="s">
        <v>174</v>
      </c>
      <c r="C23" s="342">
        <v>45</v>
      </c>
      <c r="D23" s="342">
        <v>30</v>
      </c>
      <c r="E23" s="342">
        <v>15</v>
      </c>
      <c r="F23" s="342"/>
      <c r="G23" s="342"/>
      <c r="H23" s="342"/>
      <c r="I23" s="342"/>
      <c r="J23" s="355"/>
      <c r="K23" s="342">
        <v>30</v>
      </c>
      <c r="L23" s="342">
        <v>15</v>
      </c>
      <c r="M23" s="342">
        <v>5</v>
      </c>
      <c r="N23" s="355" t="s">
        <v>36</v>
      </c>
      <c r="O23" s="342"/>
      <c r="P23" s="342"/>
      <c r="Q23" s="342"/>
      <c r="R23" s="356"/>
      <c r="S23" s="342"/>
      <c r="T23" s="342"/>
      <c r="U23" s="342"/>
      <c r="V23" s="342"/>
      <c r="W23" s="356"/>
      <c r="X23" s="342"/>
      <c r="Y23" s="342"/>
      <c r="Z23" s="342"/>
      <c r="AA23" s="356"/>
      <c r="AB23" s="342"/>
      <c r="AC23" s="342"/>
      <c r="AD23" s="342"/>
      <c r="AE23" s="356"/>
      <c r="AF23" s="66">
        <f t="shared" si="0"/>
        <v>5</v>
      </c>
      <c r="AG23" s="342"/>
    </row>
    <row r="24" spans="1:33" ht="31.2" x14ac:dyDescent="0.3">
      <c r="A24" s="353">
        <v>15</v>
      </c>
      <c r="B24" s="354" t="s">
        <v>175</v>
      </c>
      <c r="C24" s="342">
        <v>45</v>
      </c>
      <c r="D24" s="342"/>
      <c r="E24" s="342">
        <v>45</v>
      </c>
      <c r="F24" s="342"/>
      <c r="G24" s="342"/>
      <c r="H24" s="342"/>
      <c r="I24" s="342"/>
      <c r="J24" s="355"/>
      <c r="K24" s="342"/>
      <c r="L24" s="342"/>
      <c r="M24" s="342"/>
      <c r="N24" s="355"/>
      <c r="O24" s="342"/>
      <c r="P24" s="342">
        <v>30</v>
      </c>
      <c r="Q24" s="342">
        <v>3</v>
      </c>
      <c r="R24" s="356" t="s">
        <v>85</v>
      </c>
      <c r="S24" s="342"/>
      <c r="T24" s="342">
        <v>15</v>
      </c>
      <c r="U24" s="342"/>
      <c r="V24" s="342">
        <v>2</v>
      </c>
      <c r="W24" s="356" t="s">
        <v>85</v>
      </c>
      <c r="X24" s="342"/>
      <c r="Y24" s="342"/>
      <c r="Z24" s="342"/>
      <c r="AA24" s="356"/>
      <c r="AB24" s="342"/>
      <c r="AC24" s="342"/>
      <c r="AD24" s="342"/>
      <c r="AE24" s="356"/>
      <c r="AF24" s="66">
        <f t="shared" si="0"/>
        <v>5</v>
      </c>
      <c r="AG24" s="342">
        <v>3</v>
      </c>
    </row>
    <row r="25" spans="1:33" ht="31.2" x14ac:dyDescent="0.3">
      <c r="A25" s="353">
        <v>16</v>
      </c>
      <c r="B25" s="354" t="s">
        <v>176</v>
      </c>
      <c r="C25" s="342">
        <v>30</v>
      </c>
      <c r="D25" s="342">
        <v>15</v>
      </c>
      <c r="E25" s="342">
        <v>15</v>
      </c>
      <c r="F25" s="66"/>
      <c r="G25" s="342"/>
      <c r="H25" s="342"/>
      <c r="I25" s="342"/>
      <c r="J25" s="355"/>
      <c r="K25" s="342"/>
      <c r="L25" s="342"/>
      <c r="M25" s="342"/>
      <c r="N25" s="355"/>
      <c r="O25" s="342">
        <v>15</v>
      </c>
      <c r="P25" s="342">
        <v>15</v>
      </c>
      <c r="Q25" s="342">
        <v>4</v>
      </c>
      <c r="R25" s="356" t="s">
        <v>36</v>
      </c>
      <c r="S25" s="342"/>
      <c r="T25" s="342"/>
      <c r="U25" s="342"/>
      <c r="V25" s="342"/>
      <c r="W25" s="356"/>
      <c r="X25" s="342"/>
      <c r="Y25" s="342"/>
      <c r="Z25" s="342"/>
      <c r="AA25" s="356"/>
      <c r="AB25" s="342"/>
      <c r="AC25" s="342"/>
      <c r="AD25" s="342"/>
      <c r="AE25" s="356"/>
      <c r="AF25" s="66">
        <f t="shared" si="0"/>
        <v>4</v>
      </c>
      <c r="AG25" s="342">
        <v>2</v>
      </c>
    </row>
    <row r="26" spans="1:33" x14ac:dyDescent="0.3">
      <c r="A26" s="353">
        <v>17</v>
      </c>
      <c r="B26" s="354" t="s">
        <v>177</v>
      </c>
      <c r="C26" s="342">
        <v>15</v>
      </c>
      <c r="D26" s="342"/>
      <c r="E26" s="342">
        <v>15</v>
      </c>
      <c r="F26" s="66"/>
      <c r="G26" s="342"/>
      <c r="H26" s="342"/>
      <c r="I26" s="342"/>
      <c r="J26" s="355"/>
      <c r="K26" s="342"/>
      <c r="L26" s="342"/>
      <c r="M26" s="342"/>
      <c r="N26" s="355"/>
      <c r="O26" s="342"/>
      <c r="P26" s="342"/>
      <c r="Q26" s="342"/>
      <c r="R26" s="356"/>
      <c r="S26" s="342"/>
      <c r="T26" s="342"/>
      <c r="U26" s="342"/>
      <c r="V26" s="342"/>
      <c r="W26" s="356"/>
      <c r="X26" s="342"/>
      <c r="Y26" s="342">
        <v>15</v>
      </c>
      <c r="Z26" s="342">
        <v>2</v>
      </c>
      <c r="AA26" s="356" t="s">
        <v>85</v>
      </c>
      <c r="AB26" s="342"/>
      <c r="AC26" s="342"/>
      <c r="AD26" s="342"/>
      <c r="AE26" s="356"/>
      <c r="AF26" s="66">
        <f t="shared" si="0"/>
        <v>2</v>
      </c>
      <c r="AG26" s="342"/>
    </row>
    <row r="27" spans="1:33" x14ac:dyDescent="0.3">
      <c r="A27" s="353">
        <v>18</v>
      </c>
      <c r="B27" s="354" t="s">
        <v>178</v>
      </c>
      <c r="C27" s="342">
        <v>15</v>
      </c>
      <c r="D27" s="342"/>
      <c r="E27" s="342">
        <v>15</v>
      </c>
      <c r="F27" s="66"/>
      <c r="G27" s="342"/>
      <c r="H27" s="342"/>
      <c r="I27" s="342"/>
      <c r="J27" s="355"/>
      <c r="K27" s="342"/>
      <c r="L27" s="342"/>
      <c r="M27" s="342"/>
      <c r="N27" s="355"/>
      <c r="O27" s="342"/>
      <c r="P27" s="342"/>
      <c r="Q27" s="342"/>
      <c r="R27" s="356"/>
      <c r="S27" s="342"/>
      <c r="T27" s="342"/>
      <c r="U27" s="342"/>
      <c r="V27" s="342"/>
      <c r="W27" s="356"/>
      <c r="X27" s="342"/>
      <c r="Y27" s="342"/>
      <c r="Z27" s="342"/>
      <c r="AA27" s="356"/>
      <c r="AB27" s="342"/>
      <c r="AC27" s="342">
        <v>15</v>
      </c>
      <c r="AD27" s="342">
        <v>2</v>
      </c>
      <c r="AE27" s="356" t="s">
        <v>85</v>
      </c>
      <c r="AF27" s="66">
        <f t="shared" si="0"/>
        <v>2</v>
      </c>
      <c r="AG27" s="342">
        <v>1</v>
      </c>
    </row>
    <row r="28" spans="1:33" ht="31.2" x14ac:dyDescent="0.3">
      <c r="A28" s="353">
        <v>19</v>
      </c>
      <c r="B28" s="354" t="s">
        <v>179</v>
      </c>
      <c r="C28" s="342">
        <v>15</v>
      </c>
      <c r="D28" s="342"/>
      <c r="E28" s="342">
        <v>15</v>
      </c>
      <c r="F28" s="66"/>
      <c r="G28" s="342"/>
      <c r="H28" s="342"/>
      <c r="I28" s="342"/>
      <c r="J28" s="355"/>
      <c r="K28" s="342"/>
      <c r="L28" s="342"/>
      <c r="M28" s="342"/>
      <c r="N28" s="355"/>
      <c r="O28" s="342"/>
      <c r="P28" s="342"/>
      <c r="Q28" s="342"/>
      <c r="R28" s="356"/>
      <c r="S28" s="342"/>
      <c r="T28" s="342"/>
      <c r="U28" s="342"/>
      <c r="V28" s="342"/>
      <c r="W28" s="356"/>
      <c r="X28" s="342"/>
      <c r="Y28" s="342"/>
      <c r="Z28" s="342"/>
      <c r="AA28" s="356"/>
      <c r="AB28" s="342"/>
      <c r="AC28" s="342">
        <v>15</v>
      </c>
      <c r="AD28" s="342">
        <v>2</v>
      </c>
      <c r="AE28" s="356" t="s">
        <v>85</v>
      </c>
      <c r="AF28" s="66">
        <f t="shared" si="0"/>
        <v>2</v>
      </c>
      <c r="AG28" s="342"/>
    </row>
    <row r="29" spans="1:33" x14ac:dyDescent="0.3">
      <c r="A29" s="353">
        <v>20</v>
      </c>
      <c r="B29" s="354" t="s">
        <v>180</v>
      </c>
      <c r="C29" s="342">
        <v>30</v>
      </c>
      <c r="D29" s="342"/>
      <c r="E29" s="342">
        <v>30</v>
      </c>
      <c r="F29" s="66"/>
      <c r="G29" s="342"/>
      <c r="H29" s="342"/>
      <c r="I29" s="342"/>
      <c r="J29" s="355"/>
      <c r="K29" s="342"/>
      <c r="L29" s="342"/>
      <c r="M29" s="342"/>
      <c r="N29" s="355"/>
      <c r="O29" s="342"/>
      <c r="P29" s="342"/>
      <c r="Q29" s="342"/>
      <c r="R29" s="356"/>
      <c r="S29" s="342"/>
      <c r="T29" s="342"/>
      <c r="U29" s="342"/>
      <c r="V29" s="342"/>
      <c r="W29" s="356"/>
      <c r="X29" s="342"/>
      <c r="Y29" s="342"/>
      <c r="Z29" s="342"/>
      <c r="AA29" s="356"/>
      <c r="AB29" s="342"/>
      <c r="AC29" s="342">
        <v>30</v>
      </c>
      <c r="AD29" s="342">
        <v>4</v>
      </c>
      <c r="AE29" s="356" t="s">
        <v>85</v>
      </c>
      <c r="AF29" s="66">
        <f t="shared" si="0"/>
        <v>4</v>
      </c>
      <c r="AG29" s="342">
        <v>2</v>
      </c>
    </row>
    <row r="30" spans="1:33" x14ac:dyDescent="0.3">
      <c r="A30" s="353">
        <v>21</v>
      </c>
      <c r="B30" s="354" t="s">
        <v>34</v>
      </c>
      <c r="C30" s="342">
        <v>30</v>
      </c>
      <c r="D30" s="342"/>
      <c r="E30" s="342"/>
      <c r="F30" s="339">
        <v>30</v>
      </c>
      <c r="G30" s="342"/>
      <c r="H30" s="342"/>
      <c r="I30" s="342"/>
      <c r="J30" s="355"/>
      <c r="K30" s="342"/>
      <c r="L30" s="342"/>
      <c r="M30" s="342"/>
      <c r="N30" s="355"/>
      <c r="O30" s="342"/>
      <c r="P30" s="342"/>
      <c r="Q30" s="342"/>
      <c r="R30" s="356"/>
      <c r="S30" s="342"/>
      <c r="T30" s="342"/>
      <c r="U30" s="342">
        <v>30</v>
      </c>
      <c r="V30" s="342">
        <v>5</v>
      </c>
      <c r="W30" s="356" t="s">
        <v>171</v>
      </c>
      <c r="X30" s="342"/>
      <c r="Y30" s="342"/>
      <c r="Z30" s="342"/>
      <c r="AA30" s="356"/>
      <c r="AB30" s="342"/>
      <c r="AC30" s="342"/>
      <c r="AD30" s="342"/>
      <c r="AE30" s="356"/>
      <c r="AF30" s="66">
        <f t="shared" si="0"/>
        <v>5</v>
      </c>
      <c r="AG30" s="342">
        <v>5</v>
      </c>
    </row>
    <row r="31" spans="1:33" x14ac:dyDescent="0.3">
      <c r="A31" s="353"/>
      <c r="B31" s="571" t="s">
        <v>87</v>
      </c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3"/>
      <c r="AE31" s="357"/>
      <c r="AF31" s="66"/>
      <c r="AG31" s="342"/>
    </row>
    <row r="32" spans="1:33" x14ac:dyDescent="0.3">
      <c r="A32" s="353">
        <v>22</v>
      </c>
      <c r="B32" s="354" t="s">
        <v>181</v>
      </c>
      <c r="C32" s="475">
        <v>30</v>
      </c>
      <c r="D32" s="475">
        <v>15</v>
      </c>
      <c r="E32" s="475">
        <v>15</v>
      </c>
      <c r="F32" s="341"/>
      <c r="G32" s="475"/>
      <c r="H32" s="475"/>
      <c r="I32" s="475"/>
      <c r="J32" s="570"/>
      <c r="K32" s="475"/>
      <c r="L32" s="475"/>
      <c r="M32" s="475"/>
      <c r="N32" s="570"/>
      <c r="O32" s="475"/>
      <c r="P32" s="475"/>
      <c r="Q32" s="475"/>
      <c r="R32" s="564"/>
      <c r="S32" s="475"/>
      <c r="T32" s="475"/>
      <c r="U32" s="341"/>
      <c r="V32" s="475"/>
      <c r="W32" s="564"/>
      <c r="X32" s="475">
        <v>15</v>
      </c>
      <c r="Y32" s="475">
        <v>15</v>
      </c>
      <c r="Z32" s="475">
        <v>3</v>
      </c>
      <c r="AA32" s="564" t="s">
        <v>85</v>
      </c>
      <c r="AB32" s="475"/>
      <c r="AC32" s="475"/>
      <c r="AD32" s="475"/>
      <c r="AE32" s="564"/>
      <c r="AF32" s="565">
        <f>H32+M32+Q32+V32+Z32+AD32</f>
        <v>3</v>
      </c>
      <c r="AG32" s="475"/>
    </row>
    <row r="33" spans="1:34" x14ac:dyDescent="0.3">
      <c r="A33" s="353">
        <v>23</v>
      </c>
      <c r="B33" s="354" t="s">
        <v>182</v>
      </c>
      <c r="C33" s="474"/>
      <c r="D33" s="474"/>
      <c r="E33" s="474"/>
      <c r="F33" s="340"/>
      <c r="G33" s="474"/>
      <c r="H33" s="474"/>
      <c r="I33" s="474"/>
      <c r="J33" s="542"/>
      <c r="K33" s="474"/>
      <c r="L33" s="474"/>
      <c r="M33" s="474"/>
      <c r="N33" s="542"/>
      <c r="O33" s="474"/>
      <c r="P33" s="474"/>
      <c r="Q33" s="474"/>
      <c r="R33" s="569"/>
      <c r="S33" s="474"/>
      <c r="T33" s="474"/>
      <c r="U33" s="340"/>
      <c r="V33" s="474"/>
      <c r="W33" s="569"/>
      <c r="X33" s="474"/>
      <c r="Y33" s="474"/>
      <c r="Z33" s="474"/>
      <c r="AA33" s="569"/>
      <c r="AB33" s="474"/>
      <c r="AC33" s="474"/>
      <c r="AD33" s="474"/>
      <c r="AE33" s="542"/>
      <c r="AF33" s="566"/>
      <c r="AG33" s="542"/>
    </row>
    <row r="34" spans="1:34" x14ac:dyDescent="0.3">
      <c r="A34" s="353">
        <v>24</v>
      </c>
      <c r="B34" s="354" t="s">
        <v>183</v>
      </c>
      <c r="C34" s="475">
        <v>30</v>
      </c>
      <c r="D34" s="475">
        <v>15</v>
      </c>
      <c r="E34" s="475">
        <v>15</v>
      </c>
      <c r="F34" s="341"/>
      <c r="G34" s="475"/>
      <c r="H34" s="475"/>
      <c r="I34" s="475"/>
      <c r="J34" s="570"/>
      <c r="K34" s="475"/>
      <c r="L34" s="475"/>
      <c r="M34" s="475"/>
      <c r="N34" s="570"/>
      <c r="O34" s="475">
        <v>15</v>
      </c>
      <c r="P34" s="475">
        <v>15</v>
      </c>
      <c r="Q34" s="475">
        <v>3</v>
      </c>
      <c r="R34" s="564" t="s">
        <v>85</v>
      </c>
      <c r="S34" s="475"/>
      <c r="T34" s="475"/>
      <c r="U34" s="341"/>
      <c r="V34" s="475"/>
      <c r="W34" s="564"/>
      <c r="X34" s="475"/>
      <c r="Y34" s="475"/>
      <c r="Z34" s="475"/>
      <c r="AA34" s="564"/>
      <c r="AB34" s="475"/>
      <c r="AC34" s="475"/>
      <c r="AD34" s="475"/>
      <c r="AE34" s="564"/>
      <c r="AF34" s="565">
        <f>H34+M34+Q34+V34+Z34+AD34</f>
        <v>3</v>
      </c>
      <c r="AG34" s="475"/>
    </row>
    <row r="35" spans="1:34" x14ac:dyDescent="0.3">
      <c r="A35" s="353">
        <v>25</v>
      </c>
      <c r="B35" s="354" t="s">
        <v>184</v>
      </c>
      <c r="C35" s="474"/>
      <c r="D35" s="474"/>
      <c r="E35" s="474"/>
      <c r="F35" s="340"/>
      <c r="G35" s="474"/>
      <c r="H35" s="474"/>
      <c r="I35" s="474"/>
      <c r="J35" s="542"/>
      <c r="K35" s="474"/>
      <c r="L35" s="474"/>
      <c r="M35" s="474"/>
      <c r="N35" s="542"/>
      <c r="O35" s="474"/>
      <c r="P35" s="474"/>
      <c r="Q35" s="474"/>
      <c r="R35" s="542"/>
      <c r="S35" s="474"/>
      <c r="T35" s="474"/>
      <c r="U35" s="340"/>
      <c r="V35" s="474"/>
      <c r="W35" s="569"/>
      <c r="X35" s="474"/>
      <c r="Y35" s="474"/>
      <c r="Z35" s="474"/>
      <c r="AA35" s="542"/>
      <c r="AB35" s="474"/>
      <c r="AC35" s="474"/>
      <c r="AD35" s="474"/>
      <c r="AE35" s="542"/>
      <c r="AF35" s="566"/>
      <c r="AG35" s="542"/>
    </row>
    <row r="36" spans="1:34" ht="36" customHeight="1" x14ac:dyDescent="0.3">
      <c r="A36" s="567" t="s">
        <v>185</v>
      </c>
      <c r="B36" s="568"/>
      <c r="C36" s="358">
        <f>SUM(C8:C35)</f>
        <v>765</v>
      </c>
      <c r="D36" s="358">
        <f t="shared" ref="D36:AD36" si="1">SUM(D10:D35)</f>
        <v>300</v>
      </c>
      <c r="E36" s="358">
        <f t="shared" si="1"/>
        <v>435</v>
      </c>
      <c r="F36" s="358">
        <f t="shared" si="1"/>
        <v>30</v>
      </c>
      <c r="G36" s="358">
        <f t="shared" si="1"/>
        <v>0</v>
      </c>
      <c r="H36" s="358">
        <f t="shared" si="1"/>
        <v>0</v>
      </c>
      <c r="I36" s="358">
        <f t="shared" si="1"/>
        <v>0</v>
      </c>
      <c r="J36" s="355"/>
      <c r="K36" s="358">
        <f t="shared" si="1"/>
        <v>120</v>
      </c>
      <c r="L36" s="358">
        <f t="shared" si="1"/>
        <v>60</v>
      </c>
      <c r="M36" s="358">
        <f>SUM(M10:M35)</f>
        <v>20</v>
      </c>
      <c r="N36" s="355"/>
      <c r="O36" s="358">
        <f t="shared" si="1"/>
        <v>105</v>
      </c>
      <c r="P36" s="358">
        <f t="shared" si="1"/>
        <v>105</v>
      </c>
      <c r="Q36" s="358">
        <f t="shared" si="1"/>
        <v>22</v>
      </c>
      <c r="R36" s="359"/>
      <c r="S36" s="358">
        <f t="shared" si="1"/>
        <v>60</v>
      </c>
      <c r="T36" s="358">
        <f t="shared" si="1"/>
        <v>75</v>
      </c>
      <c r="U36" s="358">
        <f t="shared" si="1"/>
        <v>30</v>
      </c>
      <c r="V36" s="358">
        <f t="shared" si="1"/>
        <v>17</v>
      </c>
      <c r="W36" s="359"/>
      <c r="X36" s="358">
        <f t="shared" ref="X36" si="2">SUM(X10:X35)</f>
        <v>15</v>
      </c>
      <c r="Y36" s="358">
        <f t="shared" si="1"/>
        <v>105</v>
      </c>
      <c r="Z36" s="358">
        <f t="shared" si="1"/>
        <v>14</v>
      </c>
      <c r="AA36" s="359"/>
      <c r="AB36" s="358">
        <f t="shared" si="1"/>
        <v>0</v>
      </c>
      <c r="AC36" s="358">
        <f t="shared" si="1"/>
        <v>90</v>
      </c>
      <c r="AD36" s="358">
        <f t="shared" si="1"/>
        <v>12</v>
      </c>
      <c r="AE36" s="359"/>
      <c r="AF36" s="358">
        <f>SUM(AF8:AF35)</f>
        <v>85</v>
      </c>
      <c r="AG36" s="358">
        <f>SUM(AG8:AG35)</f>
        <v>34</v>
      </c>
    </row>
    <row r="38" spans="1:34" x14ac:dyDescent="0.3">
      <c r="B38" s="55" t="s">
        <v>90</v>
      </c>
      <c r="X38" s="360"/>
    </row>
    <row r="39" spans="1:34" x14ac:dyDescent="0.3">
      <c r="X39" s="563"/>
    </row>
    <row r="40" spans="1:34" x14ac:dyDescent="0.3">
      <c r="A40" s="361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346"/>
      <c r="S40" s="50"/>
      <c r="T40" s="50"/>
      <c r="U40" s="50"/>
      <c r="V40" s="50"/>
      <c r="W40" s="50"/>
      <c r="X40" s="563"/>
      <c r="Y40" s="50"/>
      <c r="Z40" s="50"/>
      <c r="AA40" s="50"/>
      <c r="AB40" s="50"/>
      <c r="AC40" s="50"/>
      <c r="AD40" s="50"/>
      <c r="AE40" s="50"/>
      <c r="AF40" s="50"/>
      <c r="AG40" s="50"/>
      <c r="AH40" s="20"/>
    </row>
    <row r="41" spans="1:34" x14ac:dyDescent="0.3">
      <c r="A41" s="361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346"/>
      <c r="S41" s="50"/>
      <c r="T41" s="50"/>
      <c r="U41" s="50"/>
      <c r="V41" s="50"/>
      <c r="W41" s="50"/>
      <c r="X41" s="563"/>
      <c r="Y41" s="50"/>
      <c r="Z41" s="50"/>
      <c r="AA41" s="50"/>
      <c r="AB41" s="50"/>
      <c r="AC41" s="50"/>
      <c r="AD41" s="50"/>
      <c r="AE41" s="50"/>
      <c r="AF41" s="50"/>
      <c r="AG41" s="50"/>
      <c r="AH41" s="20"/>
    </row>
    <row r="42" spans="1:34" x14ac:dyDescent="0.3">
      <c r="A42" s="361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346"/>
      <c r="S42" s="50"/>
      <c r="T42" s="50"/>
      <c r="U42" s="50"/>
      <c r="V42" s="50"/>
      <c r="W42" s="50"/>
      <c r="X42" s="563"/>
      <c r="Y42" s="50"/>
      <c r="Z42" s="50"/>
      <c r="AA42" s="50"/>
      <c r="AB42" s="50"/>
      <c r="AC42" s="50"/>
      <c r="AD42" s="50"/>
      <c r="AE42" s="50"/>
      <c r="AF42" s="50"/>
      <c r="AG42" s="50"/>
      <c r="AH42" s="20"/>
    </row>
    <row r="43" spans="1:34" x14ac:dyDescent="0.3">
      <c r="A43" s="361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346"/>
      <c r="S43" s="50"/>
      <c r="T43" s="50"/>
      <c r="U43" s="50"/>
      <c r="V43" s="50"/>
      <c r="W43" s="50"/>
      <c r="X43" s="362"/>
      <c r="Y43" s="50"/>
      <c r="Z43" s="50"/>
      <c r="AA43" s="50"/>
      <c r="AB43" s="50"/>
      <c r="AC43" s="50"/>
      <c r="AD43" s="50"/>
      <c r="AE43" s="50"/>
      <c r="AF43" s="50"/>
      <c r="AG43" s="50"/>
      <c r="AH43" s="19"/>
    </row>
    <row r="44" spans="1:34" x14ac:dyDescent="0.3">
      <c r="A44" s="361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346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21"/>
    </row>
    <row r="45" spans="1:34" x14ac:dyDescent="0.3">
      <c r="A45" s="36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346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19"/>
    </row>
    <row r="46" spans="1:34" x14ac:dyDescent="0.3">
      <c r="A46" s="361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346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19"/>
    </row>
  </sheetData>
  <mergeCells count="84">
    <mergeCell ref="B1:AB1"/>
    <mergeCell ref="A5:L5"/>
    <mergeCell ref="A6:A8"/>
    <mergeCell ref="B6:B8"/>
    <mergeCell ref="C6:E6"/>
    <mergeCell ref="G6:N6"/>
    <mergeCell ref="O6:W6"/>
    <mergeCell ref="Y6:AE6"/>
    <mergeCell ref="Y7:AA7"/>
    <mergeCell ref="G7:J7"/>
    <mergeCell ref="A4:R4"/>
    <mergeCell ref="AF6:AF8"/>
    <mergeCell ref="AG6:AG8"/>
    <mergeCell ref="C7:C8"/>
    <mergeCell ref="D7:D8"/>
    <mergeCell ref="E7:E8"/>
    <mergeCell ref="F7:F8"/>
    <mergeCell ref="K7:N7"/>
    <mergeCell ref="O7:R7"/>
    <mergeCell ref="S7:W7"/>
    <mergeCell ref="AB7:AE7"/>
    <mergeCell ref="B9:AD9"/>
    <mergeCell ref="B31:AD31"/>
    <mergeCell ref="C32:C33"/>
    <mergeCell ref="D32:D33"/>
    <mergeCell ref="E32:E33"/>
    <mergeCell ref="G32:G33"/>
    <mergeCell ref="H32:H33"/>
    <mergeCell ref="I32:I33"/>
    <mergeCell ref="J32:J33"/>
    <mergeCell ref="W32:W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V32:V33"/>
    <mergeCell ref="AD32:AD33"/>
    <mergeCell ref="AE32:AE33"/>
    <mergeCell ref="AF32:AF33"/>
    <mergeCell ref="AG32:AG33"/>
    <mergeCell ref="C34:C35"/>
    <mergeCell ref="D34:D35"/>
    <mergeCell ref="E34:E35"/>
    <mergeCell ref="G34:G35"/>
    <mergeCell ref="H34:H35"/>
    <mergeCell ref="I34:I35"/>
    <mergeCell ref="X32:X33"/>
    <mergeCell ref="Y32:Y33"/>
    <mergeCell ref="Z32:Z33"/>
    <mergeCell ref="AA32:AA33"/>
    <mergeCell ref="AB32:AB33"/>
    <mergeCell ref="AC32:AC33"/>
    <mergeCell ref="K34:K35"/>
    <mergeCell ref="L34:L35"/>
    <mergeCell ref="M34:M35"/>
    <mergeCell ref="N34:N35"/>
    <mergeCell ref="O34:O35"/>
    <mergeCell ref="AF34:AF35"/>
    <mergeCell ref="AG34:AG35"/>
    <mergeCell ref="A36:B36"/>
    <mergeCell ref="W34:W35"/>
    <mergeCell ref="X34:X35"/>
    <mergeCell ref="Y34:Y35"/>
    <mergeCell ref="Z34:Z35"/>
    <mergeCell ref="AA34:AA35"/>
    <mergeCell ref="AB34:AB35"/>
    <mergeCell ref="P34:P35"/>
    <mergeCell ref="Q34:Q35"/>
    <mergeCell ref="R34:R35"/>
    <mergeCell ref="S34:S35"/>
    <mergeCell ref="T34:T35"/>
    <mergeCell ref="V34:V35"/>
    <mergeCell ref="J34:J35"/>
    <mergeCell ref="X39:X40"/>
    <mergeCell ref="X41:X42"/>
    <mergeCell ref="AC34:AC35"/>
    <mergeCell ref="AD34:AD35"/>
    <mergeCell ref="AE34:AE35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Pedag.Ist. STAC.</vt:lpstr>
      <vt:lpstr>specj. POW</vt:lpstr>
      <vt:lpstr>spec. Ped. RES</vt:lpstr>
      <vt:lpstr>specj. Ped. Med z AK</vt:lpstr>
      <vt:lpstr>spec. PS z RES</vt:lpstr>
      <vt:lpstr>'Pedag.Ist. STAC.'!Obszar_wydruku</vt:lpstr>
      <vt:lpstr>'spec. Ped. RES'!Obszar_wydruku</vt:lpstr>
      <vt:lpstr>'specj. Ped. Med z AK'!Obszar_wydruku</vt:lpstr>
      <vt:lpstr>'specj. POW'!Obszar_wydruku</vt:lpstr>
      <vt:lpstr>'Pedag.Ist. STAC.'!Tytuły_wydruku</vt:lpstr>
      <vt:lpstr>'specj. Ped. Med z AK'!Tytuły_wydruku</vt:lpstr>
      <vt:lpstr>'specj. POW'!Tytuły_wydruku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2024-06-11T09:49:09Z</cp:lastPrinted>
  <dcterms:created xsi:type="dcterms:W3CDTF">2019-09-15T08:55:16Z</dcterms:created>
  <dcterms:modified xsi:type="dcterms:W3CDTF">2024-06-11T10:00:35Z</dcterms:modified>
  <cp:contentStatus/>
</cp:coreProperties>
</file>