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S 2023-24 9.04.23\"/>
    </mc:Choice>
  </mc:AlternateContent>
  <bookViews>
    <workbookView xWindow="0" yWindow="0" windowWidth="23040" windowHeight="9336" tabRatio="614" activeTab="1"/>
  </bookViews>
  <sheets>
    <sheet name="E.I." sheetId="1" r:id="rId1"/>
    <sheet name="E.A" sheetId="7" r:id="rId2"/>
  </sheets>
  <definedNames>
    <definedName name="_xlnm.Print_Area" localSheetId="1">E.A!$A$1:$BZ$215</definedName>
    <definedName name="_xlnm.Print_Area" localSheetId="0">E.I.!$A$1:$BZ$215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60" i="7" l="1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AY157" i="1"/>
  <c r="AT157" i="1"/>
  <c r="AO157" i="1"/>
  <c r="AC157" i="1"/>
  <c r="AA157" i="1"/>
  <c r="T157" i="1"/>
  <c r="M157" i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F108" i="1"/>
  <c r="C108" i="1" s="1"/>
  <c r="BX108" i="1"/>
  <c r="F109" i="1"/>
  <c r="C109" i="1" s="1"/>
  <c r="BX109" i="1"/>
  <c r="F110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2" i="7" l="1"/>
  <c r="F176" i="7"/>
  <c r="F134" i="7"/>
  <c r="F99" i="7"/>
  <c r="K192" i="7"/>
  <c r="K99" i="7"/>
  <c r="D99" i="7"/>
  <c r="K41" i="7"/>
  <c r="D41" i="7"/>
  <c r="R21" i="7"/>
  <c r="D9" i="7"/>
  <c r="F9" i="7"/>
  <c r="N9" i="7"/>
  <c r="U9" i="7"/>
  <c r="AC9" i="7"/>
  <c r="AL9" i="7"/>
  <c r="AR9" i="7"/>
  <c r="AU9" i="7"/>
  <c r="AX9" i="7"/>
  <c r="AZ9" i="7"/>
  <c r="BA9" i="7"/>
  <c r="BB9" i="7"/>
  <c r="BD9" i="7"/>
  <c r="BF9" i="7"/>
  <c r="BG9" i="7"/>
  <c r="BH9" i="7"/>
  <c r="BK9" i="7"/>
  <c r="BM9" i="7"/>
  <c r="BN9" i="7"/>
  <c r="BO9" i="7"/>
  <c r="BR9" i="7"/>
  <c r="BS9" i="7"/>
  <c r="BU9" i="7"/>
  <c r="F21" i="7"/>
  <c r="BT110" i="7" l="1"/>
  <c r="BT160" i="7"/>
  <c r="AH160" i="7"/>
  <c r="T160" i="7"/>
  <c r="BS160" i="7"/>
  <c r="BM160" i="7"/>
  <c r="BF160" i="7"/>
  <c r="AT160" i="7"/>
  <c r="AT168" i="7" s="1"/>
  <c r="AA160" i="7"/>
  <c r="M160" i="7"/>
  <c r="AY160" i="7"/>
  <c r="AY168" i="7" s="1"/>
  <c r="AN160" i="7"/>
  <c r="AN168" i="7" s="1"/>
  <c r="AH110" i="7"/>
  <c r="T110" i="7"/>
  <c r="AY110" i="7"/>
  <c r="BS110" i="7"/>
  <c r="BM110" i="7"/>
  <c r="BF110" i="7"/>
  <c r="AT110" i="7"/>
  <c r="AA110" i="7"/>
  <c r="M110" i="7"/>
  <c r="AN110" i="7"/>
  <c r="M59" i="7"/>
  <c r="AH59" i="7"/>
  <c r="AH68" i="7" s="1"/>
  <c r="T59" i="7"/>
  <c r="F59" i="7"/>
  <c r="AY59" i="7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BT59" i="7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E30" i="1"/>
  <c r="E29" i="1"/>
  <c r="E28" i="1"/>
  <c r="E27" i="1"/>
  <c r="E24" i="1"/>
  <c r="E23" i="1"/>
  <c r="E22" i="1"/>
  <c r="E161" i="1"/>
  <c r="E146" i="1"/>
  <c r="C146" i="1" s="1"/>
  <c r="E145" i="1"/>
  <c r="E141" i="1"/>
  <c r="E117" i="1"/>
  <c r="C117" i="1" s="1"/>
  <c r="E100" i="1"/>
  <c r="C100" i="1" s="1"/>
  <c r="E76" i="1"/>
  <c r="C76" i="1" s="1"/>
  <c r="E75" i="1"/>
  <c r="E74" i="1"/>
  <c r="E64" i="1"/>
  <c r="C64" i="1" s="1"/>
  <c r="E44" i="1"/>
  <c r="E12" i="1"/>
  <c r="E16" i="1" s="1"/>
  <c r="E147" i="7"/>
  <c r="E118" i="7"/>
  <c r="E119" i="7" s="1"/>
  <c r="E101" i="7"/>
  <c r="E104" i="7" s="1"/>
  <c r="E77" i="7"/>
  <c r="E76" i="7"/>
  <c r="E75" i="7"/>
  <c r="E65" i="7"/>
  <c r="E45" i="7"/>
  <c r="E31" i="7"/>
  <c r="E30" i="7"/>
  <c r="E29" i="7"/>
  <c r="E28" i="7"/>
  <c r="E25" i="7"/>
  <c r="E24" i="7"/>
  <c r="E23" i="7"/>
  <c r="E16" i="7"/>
  <c r="E13" i="7"/>
  <c r="G67" i="7"/>
  <c r="F149" i="7"/>
  <c r="F143" i="7"/>
  <c r="F142" i="7"/>
  <c r="F141" i="7"/>
  <c r="F140" i="7"/>
  <c r="F138" i="7"/>
  <c r="F137" i="7"/>
  <c r="F102" i="7"/>
  <c r="F104" i="7" s="1"/>
  <c r="F71" i="7"/>
  <c r="F70" i="7"/>
  <c r="F66" i="7"/>
  <c r="F60" i="7"/>
  <c r="F61" i="7"/>
  <c r="F62" i="7"/>
  <c r="F63" i="7"/>
  <c r="F64" i="7"/>
  <c r="F56" i="7"/>
  <c r="F55" i="7"/>
  <c r="F54" i="7"/>
  <c r="F53" i="7"/>
  <c r="F52" i="7"/>
  <c r="F51" i="7"/>
  <c r="F50" i="7"/>
  <c r="F49" i="7"/>
  <c r="F48" i="7"/>
  <c r="F143" i="1"/>
  <c r="F142" i="1"/>
  <c r="C142" i="1" s="1"/>
  <c r="F136" i="1"/>
  <c r="C136" i="1" s="1"/>
  <c r="F56" i="1"/>
  <c r="F52" i="1"/>
  <c r="C52" i="1" s="1"/>
  <c r="F53" i="1"/>
  <c r="C53" i="1" s="1"/>
  <c r="F54" i="1"/>
  <c r="C54" i="1" s="1"/>
  <c r="F55" i="1"/>
  <c r="C55" i="1" s="1"/>
  <c r="D42" i="1"/>
  <c r="C42" i="1" s="1"/>
  <c r="H15" i="1"/>
  <c r="C15" i="1" s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3" i="1"/>
  <c r="BX162" i="1"/>
  <c r="BX161" i="1"/>
  <c r="BX160" i="1"/>
  <c r="BX159" i="1"/>
  <c r="BX158" i="1"/>
  <c r="BX154" i="1"/>
  <c r="BX153" i="1"/>
  <c r="BX152" i="1"/>
  <c r="BX151" i="1"/>
  <c r="BX150" i="1"/>
  <c r="BX149" i="1"/>
  <c r="BX170" i="1"/>
  <c r="BX182" i="1"/>
  <c r="BX180" i="1"/>
  <c r="BX178" i="1"/>
  <c r="BX187" i="1"/>
  <c r="BX186" i="1"/>
  <c r="BX185" i="1"/>
  <c r="BX184" i="1"/>
  <c r="BX193" i="1"/>
  <c r="BX194" i="1"/>
  <c r="BX195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5" i="7"/>
  <c r="BX194" i="7"/>
  <c r="BX193" i="7"/>
  <c r="BX187" i="7"/>
  <c r="BX186" i="7"/>
  <c r="BX185" i="7"/>
  <c r="BX184" i="7"/>
  <c r="BX180" i="7"/>
  <c r="BX182" i="7"/>
  <c r="BX178" i="7"/>
  <c r="BX170" i="7"/>
  <c r="BX171" i="7" s="1"/>
  <c r="BX163" i="7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6" i="7"/>
  <c r="G196" i="7"/>
  <c r="H196" i="7"/>
  <c r="I196" i="7"/>
  <c r="J196" i="7"/>
  <c r="K196" i="7"/>
  <c r="L196" i="7"/>
  <c r="M196" i="7"/>
  <c r="N196" i="7"/>
  <c r="O196" i="7"/>
  <c r="P196" i="7"/>
  <c r="R196" i="7"/>
  <c r="S196" i="7"/>
  <c r="T196" i="7"/>
  <c r="U196" i="7"/>
  <c r="V196" i="7"/>
  <c r="W196" i="7"/>
  <c r="Y196" i="7"/>
  <c r="Z196" i="7"/>
  <c r="AA196" i="7"/>
  <c r="AB196" i="7"/>
  <c r="AC196" i="7"/>
  <c r="AD196" i="7"/>
  <c r="AF196" i="7"/>
  <c r="AG196" i="7"/>
  <c r="AH196" i="7"/>
  <c r="AI196" i="7"/>
  <c r="AJ196" i="7"/>
  <c r="AL196" i="7"/>
  <c r="AM196" i="7"/>
  <c r="AN196" i="7"/>
  <c r="AO196" i="7"/>
  <c r="AP196" i="7"/>
  <c r="AR196" i="7"/>
  <c r="AS196" i="7"/>
  <c r="AT196" i="7"/>
  <c r="AU196" i="7"/>
  <c r="AV196" i="7"/>
  <c r="AX196" i="7"/>
  <c r="AY196" i="7"/>
  <c r="AZ196" i="7"/>
  <c r="BA196" i="7"/>
  <c r="BB196" i="7"/>
  <c r="BD196" i="7"/>
  <c r="BE196" i="7"/>
  <c r="BF196" i="7"/>
  <c r="BG196" i="7"/>
  <c r="BH196" i="7"/>
  <c r="BI196" i="7"/>
  <c r="BK196" i="7"/>
  <c r="BL196" i="7"/>
  <c r="BM196" i="7"/>
  <c r="BN196" i="7"/>
  <c r="BO196" i="7"/>
  <c r="BP196" i="7"/>
  <c r="BR196" i="7"/>
  <c r="BS196" i="7"/>
  <c r="BT196" i="7"/>
  <c r="BU196" i="7"/>
  <c r="BV196" i="7"/>
  <c r="BY196" i="7"/>
  <c r="D194" i="7"/>
  <c r="F194" i="7"/>
  <c r="F195" i="7"/>
  <c r="C195" i="7" s="1"/>
  <c r="F193" i="7"/>
  <c r="D193" i="7"/>
  <c r="D196" i="7" s="1"/>
  <c r="E188" i="7"/>
  <c r="G188" i="7"/>
  <c r="H188" i="7"/>
  <c r="J188" i="7"/>
  <c r="K188" i="7"/>
  <c r="L188" i="7"/>
  <c r="M188" i="7"/>
  <c r="N188" i="7"/>
  <c r="O188" i="7"/>
  <c r="P188" i="7"/>
  <c r="R188" i="7"/>
  <c r="S188" i="7"/>
  <c r="T188" i="7"/>
  <c r="U188" i="7"/>
  <c r="V188" i="7"/>
  <c r="W188" i="7"/>
  <c r="Y188" i="7"/>
  <c r="Z188" i="7"/>
  <c r="AA188" i="7"/>
  <c r="AB188" i="7"/>
  <c r="AC188" i="7"/>
  <c r="AD188" i="7"/>
  <c r="AF188" i="7"/>
  <c r="AG188" i="7"/>
  <c r="AH188" i="7"/>
  <c r="AI188" i="7"/>
  <c r="AJ188" i="7"/>
  <c r="AL188" i="7"/>
  <c r="AM188" i="7"/>
  <c r="AN188" i="7"/>
  <c r="AO188" i="7"/>
  <c r="AP188" i="7"/>
  <c r="AR188" i="7"/>
  <c r="AS188" i="7"/>
  <c r="AT188" i="7"/>
  <c r="AU188" i="7"/>
  <c r="AV188" i="7"/>
  <c r="AX188" i="7"/>
  <c r="AY188" i="7"/>
  <c r="AZ188" i="7"/>
  <c r="BA188" i="7"/>
  <c r="BB188" i="7"/>
  <c r="BD188" i="7"/>
  <c r="BE188" i="7"/>
  <c r="BF188" i="7"/>
  <c r="BG188" i="7"/>
  <c r="BH188" i="7"/>
  <c r="BI188" i="7"/>
  <c r="BK188" i="7"/>
  <c r="BL188" i="7"/>
  <c r="BM188" i="7"/>
  <c r="BN188" i="7"/>
  <c r="BO188" i="7"/>
  <c r="BP188" i="7"/>
  <c r="BR188" i="7"/>
  <c r="BS188" i="7"/>
  <c r="BT188" i="7"/>
  <c r="BU188" i="7"/>
  <c r="BV188" i="7"/>
  <c r="BY188" i="7"/>
  <c r="D185" i="7"/>
  <c r="C185" i="7" s="1"/>
  <c r="D186" i="7"/>
  <c r="C186" i="7" s="1"/>
  <c r="I187" i="7"/>
  <c r="I188" i="7" s="1"/>
  <c r="F184" i="7"/>
  <c r="C184" i="7" s="1"/>
  <c r="F182" i="7"/>
  <c r="C182" i="7" s="1"/>
  <c r="F180" i="7"/>
  <c r="C180" i="7" s="1"/>
  <c r="F178" i="7"/>
  <c r="D171" i="7"/>
  <c r="E171" i="7"/>
  <c r="F171" i="7"/>
  <c r="G171" i="7"/>
  <c r="H171" i="7"/>
  <c r="I171" i="7"/>
  <c r="K171" i="7"/>
  <c r="L171" i="7"/>
  <c r="M171" i="7"/>
  <c r="N171" i="7"/>
  <c r="O171" i="7"/>
  <c r="P171" i="7"/>
  <c r="R171" i="7"/>
  <c r="S171" i="7"/>
  <c r="T171" i="7"/>
  <c r="U171" i="7"/>
  <c r="V171" i="7"/>
  <c r="W171" i="7"/>
  <c r="Y171" i="7"/>
  <c r="Z171" i="7"/>
  <c r="AA171" i="7"/>
  <c r="AB171" i="7"/>
  <c r="AC171" i="7"/>
  <c r="AD171" i="7"/>
  <c r="AF171" i="7"/>
  <c r="AG171" i="7"/>
  <c r="AH171" i="7"/>
  <c r="AI171" i="7"/>
  <c r="AJ171" i="7"/>
  <c r="AL171" i="7"/>
  <c r="AM171" i="7"/>
  <c r="AN171" i="7"/>
  <c r="AO171" i="7"/>
  <c r="AP171" i="7"/>
  <c r="AR171" i="7"/>
  <c r="AS171" i="7"/>
  <c r="AT171" i="7"/>
  <c r="AU171" i="7"/>
  <c r="AV171" i="7"/>
  <c r="AX171" i="7"/>
  <c r="AY171" i="7"/>
  <c r="AZ171" i="7"/>
  <c r="BA171" i="7"/>
  <c r="BB171" i="7"/>
  <c r="BD171" i="7"/>
  <c r="BE171" i="7"/>
  <c r="BF171" i="7"/>
  <c r="BG171" i="7"/>
  <c r="BH171" i="7"/>
  <c r="BI171" i="7"/>
  <c r="BK171" i="7"/>
  <c r="BL171" i="7"/>
  <c r="BM171" i="7"/>
  <c r="BN171" i="7"/>
  <c r="BO171" i="7"/>
  <c r="BP171" i="7"/>
  <c r="BR171" i="7"/>
  <c r="BS171" i="7"/>
  <c r="BT171" i="7"/>
  <c r="BU171" i="7"/>
  <c r="BV171" i="7"/>
  <c r="BY171" i="7"/>
  <c r="J170" i="7"/>
  <c r="J171" i="7" s="1"/>
  <c r="E168" i="7"/>
  <c r="G168" i="7"/>
  <c r="H168" i="7"/>
  <c r="I168" i="7"/>
  <c r="J168" i="7"/>
  <c r="K168" i="7"/>
  <c r="L168" i="7"/>
  <c r="M168" i="7"/>
  <c r="N168" i="7"/>
  <c r="O168" i="7"/>
  <c r="P168" i="7"/>
  <c r="R168" i="7"/>
  <c r="S168" i="7"/>
  <c r="T168" i="7"/>
  <c r="U168" i="7"/>
  <c r="V168" i="7"/>
  <c r="W168" i="7"/>
  <c r="Y168" i="7"/>
  <c r="Z168" i="7"/>
  <c r="AA168" i="7"/>
  <c r="AB168" i="7"/>
  <c r="AC168" i="7"/>
  <c r="AD168" i="7"/>
  <c r="AF168" i="7"/>
  <c r="AG168" i="7"/>
  <c r="AH168" i="7"/>
  <c r="AI168" i="7"/>
  <c r="AJ168" i="7"/>
  <c r="AL168" i="7"/>
  <c r="AM168" i="7"/>
  <c r="AO168" i="7"/>
  <c r="AP168" i="7"/>
  <c r="AR168" i="7"/>
  <c r="AS168" i="7"/>
  <c r="AU168" i="7"/>
  <c r="AV168" i="7"/>
  <c r="AX168" i="7"/>
  <c r="AZ168" i="7"/>
  <c r="BA168" i="7"/>
  <c r="BB168" i="7"/>
  <c r="BD168" i="7"/>
  <c r="BE168" i="7"/>
  <c r="BF168" i="7"/>
  <c r="BG168" i="7"/>
  <c r="BH168" i="7"/>
  <c r="BI168" i="7"/>
  <c r="BK168" i="7"/>
  <c r="BL168" i="7"/>
  <c r="BM168" i="7"/>
  <c r="BN168" i="7"/>
  <c r="BO168" i="7"/>
  <c r="BP168" i="7"/>
  <c r="BR168" i="7"/>
  <c r="BS168" i="7"/>
  <c r="BT168" i="7"/>
  <c r="BU168" i="7"/>
  <c r="BV168" i="7"/>
  <c r="BY168" i="7"/>
  <c r="F163" i="7"/>
  <c r="C163" i="7" s="1"/>
  <c r="F153" i="7"/>
  <c r="F154" i="7"/>
  <c r="C154" i="7" s="1"/>
  <c r="F155" i="7"/>
  <c r="C155" i="7" s="1"/>
  <c r="F156" i="7"/>
  <c r="C156" i="7" s="1"/>
  <c r="F157" i="7"/>
  <c r="C157" i="7" s="1"/>
  <c r="F161" i="7"/>
  <c r="C161" i="7" s="1"/>
  <c r="F162" i="7"/>
  <c r="C162" i="7" s="1"/>
  <c r="D152" i="7"/>
  <c r="C152" i="7" s="1"/>
  <c r="F148" i="7"/>
  <c r="F146" i="7"/>
  <c r="F145" i="7"/>
  <c r="F144" i="7"/>
  <c r="F139" i="7"/>
  <c r="F136" i="7"/>
  <c r="F123" i="7"/>
  <c r="F122" i="7"/>
  <c r="F121" i="7"/>
  <c r="F117" i="7"/>
  <c r="F119" i="7" s="1"/>
  <c r="F114" i="7"/>
  <c r="F113" i="7"/>
  <c r="C113" i="7" s="1"/>
  <c r="F112" i="7"/>
  <c r="F106" i="7"/>
  <c r="F107" i="7" s="1"/>
  <c r="F90" i="7"/>
  <c r="C90" i="7" s="1"/>
  <c r="C91" i="7" s="1"/>
  <c r="F87" i="7"/>
  <c r="F88" i="7" s="1"/>
  <c r="F84" i="7"/>
  <c r="F83" i="7"/>
  <c r="F72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D149" i="7"/>
  <c r="C146" i="7"/>
  <c r="D138" i="7"/>
  <c r="D137" i="7"/>
  <c r="D13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2" i="7"/>
  <c r="BK192" i="7"/>
  <c r="BD192" i="7"/>
  <c r="AX192" i="7"/>
  <c r="BR176" i="7"/>
  <c r="BK176" i="7"/>
  <c r="BD176" i="7"/>
  <c r="AX176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D106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3" i="7"/>
  <c r="D104" i="7" s="1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D82" i="7"/>
  <c r="E85" i="7"/>
  <c r="I85" i="7"/>
  <c r="D83" i="7"/>
  <c r="J85" i="7"/>
  <c r="H85" i="7"/>
  <c r="G85" i="7"/>
  <c r="D81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D76" i="7"/>
  <c r="D78" i="7"/>
  <c r="D75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D71" i="7"/>
  <c r="D72" i="7"/>
  <c r="J73" i="7"/>
  <c r="G73" i="7"/>
  <c r="D70" i="7"/>
  <c r="K68" i="7"/>
  <c r="L68" i="7"/>
  <c r="M68" i="7"/>
  <c r="N68" i="7"/>
  <c r="O68" i="7"/>
  <c r="P68" i="7"/>
  <c r="R68" i="7"/>
  <c r="S68" i="7"/>
  <c r="T68" i="7"/>
  <c r="U68" i="7"/>
  <c r="V68" i="7"/>
  <c r="W68" i="7"/>
  <c r="Y68" i="7"/>
  <c r="Z68" i="7"/>
  <c r="AB68" i="7"/>
  <c r="AC68" i="7"/>
  <c r="AD68" i="7"/>
  <c r="AF68" i="7"/>
  <c r="AG68" i="7"/>
  <c r="AI68" i="7"/>
  <c r="AJ68" i="7"/>
  <c r="AL68" i="7"/>
  <c r="AM68" i="7"/>
  <c r="AN68" i="7"/>
  <c r="AO68" i="7"/>
  <c r="AP68" i="7"/>
  <c r="AR68" i="7"/>
  <c r="AS68" i="7"/>
  <c r="AU68" i="7"/>
  <c r="AV68" i="7"/>
  <c r="AX68" i="7"/>
  <c r="AY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T68" i="7"/>
  <c r="BU68" i="7"/>
  <c r="BV68" i="7"/>
  <c r="BY68" i="7"/>
  <c r="D44" i="7"/>
  <c r="D46" i="7"/>
  <c r="D47" i="7"/>
  <c r="D60" i="7"/>
  <c r="D61" i="7"/>
  <c r="D62" i="7"/>
  <c r="D63" i="7"/>
  <c r="D64" i="7"/>
  <c r="D43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D32" i="7"/>
  <c r="C32" i="7" s="1"/>
  <c r="D31" i="7"/>
  <c r="D30" i="7"/>
  <c r="D29" i="7"/>
  <c r="H33" i="7"/>
  <c r="D28" i="7"/>
  <c r="D24" i="7"/>
  <c r="D25" i="7"/>
  <c r="F26" i="7"/>
  <c r="D23" i="7"/>
  <c r="C23" i="7" s="1"/>
  <c r="D12" i="7"/>
  <c r="D13" i="7"/>
  <c r="D14" i="7"/>
  <c r="D15" i="7"/>
  <c r="H16" i="7"/>
  <c r="H17" i="7" s="1"/>
  <c r="I187" i="1"/>
  <c r="C187" i="1" s="1"/>
  <c r="BS192" i="1"/>
  <c r="AY192" i="1"/>
  <c r="AT192" i="1"/>
  <c r="AO192" i="1"/>
  <c r="AC192" i="1"/>
  <c r="AA192" i="1"/>
  <c r="T192" i="1"/>
  <c r="M192" i="1"/>
  <c r="BS176" i="1"/>
  <c r="AY176" i="1"/>
  <c r="AT176" i="1"/>
  <c r="AO176" i="1"/>
  <c r="AC176" i="1"/>
  <c r="AA176" i="1"/>
  <c r="T176" i="1"/>
  <c r="M176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6" i="1"/>
  <c r="U188" i="1"/>
  <c r="U171" i="1"/>
  <c r="U168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6" i="1"/>
  <c r="N188" i="1"/>
  <c r="N171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D11" i="7"/>
  <c r="H168" i="1"/>
  <c r="I168" i="1"/>
  <c r="J168" i="1"/>
  <c r="D93" i="1"/>
  <c r="E93" i="1"/>
  <c r="F93" i="1"/>
  <c r="G93" i="1"/>
  <c r="H93" i="1"/>
  <c r="I93" i="1"/>
  <c r="D194" i="1"/>
  <c r="F194" i="1"/>
  <c r="F195" i="1"/>
  <c r="F193" i="1"/>
  <c r="D193" i="1"/>
  <c r="D185" i="1"/>
  <c r="C185" i="1" s="1"/>
  <c r="D186" i="1"/>
  <c r="C186" i="1" s="1"/>
  <c r="F184" i="1"/>
  <c r="C184" i="1" s="1"/>
  <c r="F182" i="1"/>
  <c r="C182" i="1" s="1"/>
  <c r="F180" i="1"/>
  <c r="C180" i="1" s="1"/>
  <c r="F178" i="1"/>
  <c r="C178" i="1" s="1"/>
  <c r="J170" i="1"/>
  <c r="F150" i="1"/>
  <c r="C150" i="1" s="1"/>
  <c r="F151" i="1"/>
  <c r="C151" i="1" s="1"/>
  <c r="F152" i="1"/>
  <c r="C152" i="1" s="1"/>
  <c r="F153" i="1"/>
  <c r="C153" i="1" s="1"/>
  <c r="F154" i="1"/>
  <c r="C154" i="1" s="1"/>
  <c r="F158" i="1"/>
  <c r="C158" i="1" s="1"/>
  <c r="F159" i="1"/>
  <c r="C159" i="1" s="1"/>
  <c r="F160" i="1"/>
  <c r="C160" i="1" s="1"/>
  <c r="F161" i="1"/>
  <c r="F162" i="1"/>
  <c r="C162" i="1" s="1"/>
  <c r="F149" i="1"/>
  <c r="C149" i="1" s="1"/>
  <c r="D135" i="1"/>
  <c r="D137" i="1"/>
  <c r="F137" i="1"/>
  <c r="F138" i="1"/>
  <c r="C138" i="1" s="1"/>
  <c r="D139" i="1"/>
  <c r="F139" i="1"/>
  <c r="F140" i="1"/>
  <c r="C140" i="1" s="1"/>
  <c r="D141" i="1"/>
  <c r="D143" i="1"/>
  <c r="D144" i="1"/>
  <c r="C144" i="1" s="1"/>
  <c r="D145" i="1"/>
  <c r="F134" i="1"/>
  <c r="D134" i="1"/>
  <c r="J125" i="1"/>
  <c r="C125" i="1" s="1"/>
  <c r="F121" i="1"/>
  <c r="C121" i="1" s="1"/>
  <c r="F122" i="1"/>
  <c r="C122" i="1" s="1"/>
  <c r="F120" i="1"/>
  <c r="C120" i="1" s="1"/>
  <c r="F116" i="1"/>
  <c r="C116" i="1" s="1"/>
  <c r="F105" i="1"/>
  <c r="D105" i="1"/>
  <c r="F101" i="1"/>
  <c r="C101" i="1" s="1"/>
  <c r="D102" i="1"/>
  <c r="C102" i="1" s="1"/>
  <c r="J92" i="1"/>
  <c r="C92" i="1" s="1"/>
  <c r="F89" i="1"/>
  <c r="C89" i="1" s="1"/>
  <c r="F86" i="1"/>
  <c r="C86" i="1" s="1"/>
  <c r="E84" i="1"/>
  <c r="G84" i="1"/>
  <c r="H84" i="1"/>
  <c r="I84" i="1"/>
  <c r="J84" i="1"/>
  <c r="D81" i="1"/>
  <c r="C81" i="1" s="1"/>
  <c r="D82" i="1"/>
  <c r="F82" i="1"/>
  <c r="F83" i="1"/>
  <c r="C83" i="1" s="1"/>
  <c r="D80" i="1"/>
  <c r="F78" i="1"/>
  <c r="G78" i="1"/>
  <c r="H78" i="1"/>
  <c r="I78" i="1"/>
  <c r="J78" i="1"/>
  <c r="D75" i="1"/>
  <c r="D77" i="1"/>
  <c r="C77" i="1" s="1"/>
  <c r="D74" i="1"/>
  <c r="E72" i="1"/>
  <c r="G72" i="1"/>
  <c r="H72" i="1"/>
  <c r="I72" i="1"/>
  <c r="J72" i="1"/>
  <c r="D70" i="1"/>
  <c r="F70" i="1"/>
  <c r="D71" i="1"/>
  <c r="F71" i="1"/>
  <c r="F69" i="1"/>
  <c r="D69" i="1"/>
  <c r="H67" i="1"/>
  <c r="I67" i="1"/>
  <c r="J67" i="1"/>
  <c r="D43" i="1"/>
  <c r="C43" i="1" s="1"/>
  <c r="C44" i="1"/>
  <c r="D45" i="1"/>
  <c r="C45" i="1" s="1"/>
  <c r="D46" i="1"/>
  <c r="C46" i="1" s="1"/>
  <c r="F47" i="1"/>
  <c r="C47" i="1" s="1"/>
  <c r="F48" i="1"/>
  <c r="C48" i="1" s="1"/>
  <c r="F49" i="1"/>
  <c r="C49" i="1" s="1"/>
  <c r="F50" i="1"/>
  <c r="C50" i="1" s="1"/>
  <c r="F51" i="1"/>
  <c r="C51" i="1" s="1"/>
  <c r="D56" i="1"/>
  <c r="D57" i="1"/>
  <c r="F57" i="1"/>
  <c r="D61" i="1"/>
  <c r="F61" i="1"/>
  <c r="D62" i="1"/>
  <c r="F62" i="1"/>
  <c r="D63" i="1"/>
  <c r="F63" i="1"/>
  <c r="F65" i="1"/>
  <c r="C65" i="1" s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D28" i="1"/>
  <c r="D29" i="1"/>
  <c r="D30" i="1"/>
  <c r="D31" i="1"/>
  <c r="C31" i="1" s="1"/>
  <c r="D27" i="1"/>
  <c r="F25" i="1"/>
  <c r="G25" i="1"/>
  <c r="H25" i="1"/>
  <c r="I25" i="1"/>
  <c r="J25" i="1"/>
  <c r="D23" i="1"/>
  <c r="D24" i="1"/>
  <c r="D22" i="1"/>
  <c r="F16" i="1"/>
  <c r="G16" i="1"/>
  <c r="I16" i="1"/>
  <c r="J16" i="1"/>
  <c r="D11" i="1"/>
  <c r="C11" i="1" s="1"/>
  <c r="D12" i="1"/>
  <c r="D13" i="1"/>
  <c r="C13" i="1" s="1"/>
  <c r="D14" i="1"/>
  <c r="C14" i="1" s="1"/>
  <c r="D10" i="1"/>
  <c r="F85" i="7" l="1"/>
  <c r="H16" i="1"/>
  <c r="C28" i="7"/>
  <c r="BX73" i="7"/>
  <c r="BY172" i="7"/>
  <c r="D73" i="7"/>
  <c r="F188" i="7"/>
  <c r="BX119" i="7"/>
  <c r="BX17" i="7"/>
  <c r="BX85" i="7"/>
  <c r="BX124" i="7"/>
  <c r="BX188" i="7"/>
  <c r="O37" i="7"/>
  <c r="AN37" i="7"/>
  <c r="BH95" i="7"/>
  <c r="BX68" i="7"/>
  <c r="BX104" i="7"/>
  <c r="BX115" i="7"/>
  <c r="F73" i="7"/>
  <c r="BX33" i="7"/>
  <c r="BX79" i="7"/>
  <c r="BX150" i="7"/>
  <c r="BX196" i="7"/>
  <c r="F115" i="7"/>
  <c r="BX26" i="7"/>
  <c r="BX168" i="7"/>
  <c r="BX172" i="7" s="1"/>
  <c r="T128" i="7"/>
  <c r="C106" i="7"/>
  <c r="C107" i="7" s="1"/>
  <c r="AA172" i="7"/>
  <c r="BU172" i="7"/>
  <c r="BO95" i="7"/>
  <c r="AA128" i="7"/>
  <c r="F124" i="7"/>
  <c r="BI95" i="7"/>
  <c r="AS128" i="7"/>
  <c r="BS172" i="7"/>
  <c r="AH37" i="7"/>
  <c r="BD95" i="7"/>
  <c r="AY95" i="7"/>
  <c r="V128" i="7"/>
  <c r="R128" i="7"/>
  <c r="AA37" i="7"/>
  <c r="F168" i="7"/>
  <c r="BM172" i="7"/>
  <c r="F196" i="7"/>
  <c r="C194" i="7"/>
  <c r="BY95" i="7"/>
  <c r="BE95" i="7"/>
  <c r="BP95" i="7"/>
  <c r="BL95" i="7"/>
  <c r="AC128" i="7"/>
  <c r="BS128" i="7"/>
  <c r="AZ128" i="7"/>
  <c r="AG128" i="7"/>
  <c r="U172" i="7"/>
  <c r="BS95" i="7"/>
  <c r="BL128" i="7"/>
  <c r="N172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2" i="7"/>
  <c r="BF172" i="7"/>
  <c r="O172" i="7"/>
  <c r="C193" i="7"/>
  <c r="C196" i="7" s="1"/>
  <c r="BI128" i="7"/>
  <c r="AP128" i="7"/>
  <c r="D168" i="7"/>
  <c r="BN95" i="7"/>
  <c r="BU128" i="7"/>
  <c r="BR128" i="7"/>
  <c r="Z128" i="7"/>
  <c r="BM128" i="7"/>
  <c r="AY128" i="7"/>
  <c r="AT128" i="7"/>
  <c r="AJ128" i="7"/>
  <c r="AF128" i="7"/>
  <c r="U128" i="7"/>
  <c r="C170" i="7"/>
  <c r="C171" i="7" s="1"/>
  <c r="C178" i="7"/>
  <c r="C187" i="7"/>
  <c r="BU95" i="7"/>
  <c r="BR95" i="7"/>
  <c r="BM95" i="7"/>
  <c r="BN128" i="7"/>
  <c r="AU128" i="7"/>
  <c r="BV128" i="7"/>
  <c r="BE128" i="7"/>
  <c r="M128" i="7"/>
  <c r="F91" i="7"/>
  <c r="AN172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8" i="7" s="1"/>
  <c r="AL128" i="7"/>
  <c r="BV95" i="7"/>
  <c r="AZ95" i="7"/>
  <c r="U37" i="7"/>
  <c r="AH172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8" i="7"/>
  <c r="BA95" i="7"/>
  <c r="C138" i="7"/>
  <c r="AB128" i="7"/>
  <c r="C87" i="7"/>
  <c r="C88" i="7" s="1"/>
  <c r="H73" i="7"/>
  <c r="F68" i="7"/>
  <c r="D78" i="1"/>
  <c r="U172" i="1"/>
  <c r="D16" i="1"/>
  <c r="C24" i="1"/>
  <c r="C30" i="1"/>
  <c r="D72" i="1"/>
  <c r="C161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67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16" i="7"/>
  <c r="C12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2" i="1"/>
  <c r="C66" i="1"/>
  <c r="C71" i="1"/>
  <c r="C27" i="1"/>
  <c r="C12" i="1"/>
  <c r="D84" i="1"/>
  <c r="C139" i="1"/>
  <c r="N127" i="1"/>
  <c r="C105" i="1"/>
  <c r="C193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70" i="1"/>
  <c r="AN95" i="7"/>
  <c r="C11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4" i="1"/>
  <c r="C195" i="1"/>
  <c r="H36" i="1"/>
  <c r="G36" i="1"/>
  <c r="C10" i="1"/>
  <c r="F128" i="7" l="1"/>
  <c r="BO198" i="7"/>
  <c r="BX37" i="7"/>
  <c r="BX95" i="7"/>
  <c r="N198" i="7"/>
  <c r="BX128" i="7"/>
  <c r="C188" i="7"/>
  <c r="AA198" i="7"/>
  <c r="AN198" i="7"/>
  <c r="BY198" i="7"/>
  <c r="C26" i="7"/>
  <c r="U198" i="7"/>
  <c r="BF198" i="7"/>
  <c r="O198" i="7"/>
  <c r="BS198" i="7"/>
  <c r="BM198" i="7"/>
  <c r="AH198" i="7"/>
  <c r="BU198" i="7"/>
  <c r="D36" i="1"/>
  <c r="C72" i="1"/>
  <c r="U198" i="1"/>
  <c r="C33" i="7"/>
  <c r="C17" i="7"/>
  <c r="C119" i="7"/>
  <c r="C68" i="7"/>
  <c r="C115" i="7"/>
  <c r="C124" i="7"/>
  <c r="C104" i="7"/>
  <c r="C85" i="7"/>
  <c r="C73" i="7"/>
  <c r="C79" i="7"/>
  <c r="N198" i="1"/>
  <c r="C84" i="1"/>
  <c r="C16" i="1"/>
  <c r="C78" i="1"/>
  <c r="C67" i="1"/>
  <c r="BX198" i="7" l="1"/>
  <c r="C128" i="7"/>
  <c r="G150" i="7" l="1"/>
  <c r="G172" i="7" s="1"/>
  <c r="H150" i="7"/>
  <c r="H172" i="7" s="1"/>
  <c r="I150" i="7"/>
  <c r="I172" i="7" s="1"/>
  <c r="J150" i="7"/>
  <c r="J172" i="7" s="1"/>
  <c r="K150" i="7"/>
  <c r="K172" i="7" s="1"/>
  <c r="L150" i="7"/>
  <c r="L172" i="7" s="1"/>
  <c r="M150" i="7"/>
  <c r="M172" i="7" s="1"/>
  <c r="P150" i="7"/>
  <c r="P172" i="7" s="1"/>
  <c r="R150" i="7"/>
  <c r="R172" i="7" s="1"/>
  <c r="S150" i="7"/>
  <c r="S172" i="7" s="1"/>
  <c r="T150" i="7"/>
  <c r="T172" i="7" s="1"/>
  <c r="V150" i="7"/>
  <c r="V172" i="7" s="1"/>
  <c r="W150" i="7"/>
  <c r="W172" i="7" s="1"/>
  <c r="Y150" i="7"/>
  <c r="Y172" i="7" s="1"/>
  <c r="Z150" i="7"/>
  <c r="Z172" i="7" s="1"/>
  <c r="AB150" i="7"/>
  <c r="AB172" i="7" s="1"/>
  <c r="AC150" i="7"/>
  <c r="AC172" i="7" s="1"/>
  <c r="AD150" i="7"/>
  <c r="AD172" i="7" s="1"/>
  <c r="AF150" i="7"/>
  <c r="AF172" i="7" s="1"/>
  <c r="AG150" i="7"/>
  <c r="AG172" i="7" s="1"/>
  <c r="AI150" i="7"/>
  <c r="AI172" i="7" s="1"/>
  <c r="AJ150" i="7"/>
  <c r="AJ172" i="7" s="1"/>
  <c r="AL150" i="7"/>
  <c r="AL172" i="7" s="1"/>
  <c r="AM150" i="7"/>
  <c r="AM172" i="7" s="1"/>
  <c r="AO150" i="7"/>
  <c r="AO172" i="7" s="1"/>
  <c r="AP150" i="7"/>
  <c r="AP172" i="7" s="1"/>
  <c r="AR150" i="7"/>
  <c r="AR172" i="7" s="1"/>
  <c r="AS150" i="7"/>
  <c r="AS172" i="7" s="1"/>
  <c r="AT150" i="7"/>
  <c r="AT172" i="7" s="1"/>
  <c r="AU150" i="7"/>
  <c r="AU172" i="7" s="1"/>
  <c r="AV150" i="7"/>
  <c r="AV172" i="7" s="1"/>
  <c r="AX150" i="7"/>
  <c r="AX172" i="7" s="1"/>
  <c r="AY150" i="7"/>
  <c r="AY172" i="7" s="1"/>
  <c r="AY198" i="7" s="1"/>
  <c r="AZ150" i="7"/>
  <c r="AZ172" i="7" s="1"/>
  <c r="BA150" i="7"/>
  <c r="BA172" i="7" s="1"/>
  <c r="BB150" i="7"/>
  <c r="BB172" i="7" s="1"/>
  <c r="BD150" i="7"/>
  <c r="BD172" i="7" s="1"/>
  <c r="BE150" i="7"/>
  <c r="BE172" i="7" s="1"/>
  <c r="BG150" i="7"/>
  <c r="BG172" i="7" s="1"/>
  <c r="BH150" i="7"/>
  <c r="BH172" i="7" s="1"/>
  <c r="BH198" i="7" s="1"/>
  <c r="BI150" i="7"/>
  <c r="BI172" i="7" s="1"/>
  <c r="BI198" i="7" s="1"/>
  <c r="BK150" i="7"/>
  <c r="BK172" i="7" s="1"/>
  <c r="BL150" i="7"/>
  <c r="BL172" i="7" s="1"/>
  <c r="BN150" i="7"/>
  <c r="BN172" i="7" s="1"/>
  <c r="BN198" i="7" s="1"/>
  <c r="BP150" i="7"/>
  <c r="BP172" i="7" s="1"/>
  <c r="BR150" i="7"/>
  <c r="BR172" i="7" s="1"/>
  <c r="BT150" i="7"/>
  <c r="BT172" i="7" s="1"/>
  <c r="BV150" i="7"/>
  <c r="BV172" i="7" s="1"/>
  <c r="AU95" i="7" l="1"/>
  <c r="AU198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8" i="7" s="1"/>
  <c r="BA36" i="7"/>
  <c r="BA37" i="7" s="1"/>
  <c r="BA198" i="7" s="1"/>
  <c r="BB36" i="7"/>
  <c r="BB37" i="7" s="1"/>
  <c r="BB198" i="7" s="1"/>
  <c r="BD36" i="7"/>
  <c r="BD37" i="7" s="1"/>
  <c r="BD198" i="7" s="1"/>
  <c r="BE36" i="7"/>
  <c r="BE37" i="7" s="1"/>
  <c r="BE198" i="7" s="1"/>
  <c r="BG36" i="7"/>
  <c r="BG37" i="7" s="1"/>
  <c r="BG198" i="7" s="1"/>
  <c r="BK36" i="7"/>
  <c r="BK37" i="7" s="1"/>
  <c r="BK198" i="7" s="1"/>
  <c r="BL36" i="7"/>
  <c r="BL37" i="7" s="1"/>
  <c r="BL198" i="7" s="1"/>
  <c r="BP36" i="7"/>
  <c r="BP37" i="7" s="1"/>
  <c r="BP198" i="7" s="1"/>
  <c r="BR36" i="7"/>
  <c r="BR37" i="7" s="1"/>
  <c r="BR198" i="7" s="1"/>
  <c r="BT36" i="7"/>
  <c r="BT37" i="7" s="1"/>
  <c r="BT198" i="7" s="1"/>
  <c r="BV36" i="7"/>
  <c r="BV37" i="7" s="1"/>
  <c r="BV198" i="7" s="1"/>
  <c r="AP95" i="7" l="1"/>
  <c r="AP198" i="7" s="1"/>
  <c r="AI95" i="7"/>
  <c r="AI198" i="7" s="1"/>
  <c r="AD95" i="7"/>
  <c r="AD198" i="7" s="1"/>
  <c r="T95" i="7"/>
  <c r="T198" i="7" s="1"/>
  <c r="AO95" i="7"/>
  <c r="AO198" i="7" s="1"/>
  <c r="AJ95" i="7"/>
  <c r="AJ198" i="7" s="1"/>
  <c r="AT95" i="7"/>
  <c r="AT198" i="7" s="1"/>
  <c r="I95" i="7"/>
  <c r="I198" i="7" s="1"/>
  <c r="AB95" i="7"/>
  <c r="AB198" i="7" s="1"/>
  <c r="W95" i="7"/>
  <c r="W198" i="7" s="1"/>
  <c r="H95" i="7"/>
  <c r="H198" i="7" s="1"/>
  <c r="J95" i="7"/>
  <c r="J198" i="7" s="1"/>
  <c r="AC95" i="7"/>
  <c r="AC198" i="7" s="1"/>
  <c r="V95" i="7"/>
  <c r="V198" i="7" s="1"/>
  <c r="M95" i="7"/>
  <c r="M198" i="7" s="1"/>
  <c r="AL95" i="7" l="1"/>
  <c r="AL198" i="7" s="1"/>
  <c r="C36" i="7"/>
  <c r="C37" i="7" s="1"/>
  <c r="BG188" i="1"/>
  <c r="BH188" i="1"/>
  <c r="BI188" i="1"/>
  <c r="BK188" i="1"/>
  <c r="BL188" i="1"/>
  <c r="BM188" i="1"/>
  <c r="BN188" i="1"/>
  <c r="BO188" i="1"/>
  <c r="BP188" i="1"/>
  <c r="BR188" i="1"/>
  <c r="BS188" i="1"/>
  <c r="BT188" i="1"/>
  <c r="BU188" i="1"/>
  <c r="BV188" i="1"/>
  <c r="BG147" i="1"/>
  <c r="BG172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8" i="1"/>
  <c r="AD188" i="1"/>
  <c r="T9" i="1"/>
  <c r="BG196" i="1"/>
  <c r="AY9" i="1"/>
  <c r="E196" i="1"/>
  <c r="F196" i="1"/>
  <c r="G196" i="1"/>
  <c r="H196" i="1"/>
  <c r="I196" i="1"/>
  <c r="J196" i="1"/>
  <c r="K196" i="1"/>
  <c r="L196" i="1"/>
  <c r="M196" i="1"/>
  <c r="O196" i="1"/>
  <c r="P196" i="1"/>
  <c r="R196" i="1"/>
  <c r="S196" i="1"/>
  <c r="T196" i="1"/>
  <c r="V196" i="1"/>
  <c r="W196" i="1"/>
  <c r="Y196" i="1"/>
  <c r="Z196" i="1"/>
  <c r="AA196" i="1"/>
  <c r="AB196" i="1"/>
  <c r="AC196" i="1"/>
  <c r="AD196" i="1"/>
  <c r="AF196" i="1"/>
  <c r="AG196" i="1"/>
  <c r="AH196" i="1"/>
  <c r="AI196" i="1"/>
  <c r="AJ196" i="1"/>
  <c r="AL196" i="1"/>
  <c r="AM196" i="1"/>
  <c r="AN196" i="1"/>
  <c r="AO196" i="1"/>
  <c r="AP196" i="1"/>
  <c r="AR196" i="1"/>
  <c r="AS196" i="1"/>
  <c r="AT196" i="1"/>
  <c r="AU196" i="1"/>
  <c r="AV196" i="1"/>
  <c r="AX196" i="1"/>
  <c r="AY196" i="1"/>
  <c r="AZ196" i="1"/>
  <c r="BA196" i="1"/>
  <c r="BB196" i="1"/>
  <c r="BD196" i="1"/>
  <c r="BE196" i="1"/>
  <c r="BF196" i="1"/>
  <c r="BH196" i="1"/>
  <c r="BI196" i="1"/>
  <c r="BK196" i="1"/>
  <c r="BL196" i="1"/>
  <c r="BM196" i="1"/>
  <c r="BN196" i="1"/>
  <c r="BO196" i="1"/>
  <c r="BP196" i="1"/>
  <c r="BR196" i="1"/>
  <c r="BS196" i="1"/>
  <c r="BT196" i="1"/>
  <c r="BU196" i="1"/>
  <c r="BV196" i="1"/>
  <c r="AN188" i="1"/>
  <c r="AO188" i="1"/>
  <c r="AP188" i="1"/>
  <c r="AR188" i="1"/>
  <c r="AS188" i="1"/>
  <c r="AT188" i="1"/>
  <c r="AU188" i="1"/>
  <c r="AV188" i="1"/>
  <c r="AX188" i="1"/>
  <c r="AY188" i="1"/>
  <c r="AZ188" i="1"/>
  <c r="BA188" i="1"/>
  <c r="BB188" i="1"/>
  <c r="BD188" i="1"/>
  <c r="BE188" i="1"/>
  <c r="BF188" i="1"/>
  <c r="S188" i="1"/>
  <c r="T188" i="1"/>
  <c r="V188" i="1"/>
  <c r="H171" i="1"/>
  <c r="I171" i="1"/>
  <c r="J171" i="1"/>
  <c r="K171" i="1"/>
  <c r="L171" i="1"/>
  <c r="M171" i="1"/>
  <c r="O171" i="1"/>
  <c r="P171" i="1"/>
  <c r="R171" i="1"/>
  <c r="S171" i="1"/>
  <c r="T171" i="1"/>
  <c r="V171" i="1"/>
  <c r="W171" i="1"/>
  <c r="Y171" i="1"/>
  <c r="Z171" i="1"/>
  <c r="AA171" i="1"/>
  <c r="AB171" i="1"/>
  <c r="AC171" i="1"/>
  <c r="AD171" i="1"/>
  <c r="AF171" i="1"/>
  <c r="AG171" i="1"/>
  <c r="AH171" i="1"/>
  <c r="AI171" i="1"/>
  <c r="AJ171" i="1"/>
  <c r="AL171" i="1"/>
  <c r="AM171" i="1"/>
  <c r="AN171" i="1"/>
  <c r="AO171" i="1"/>
  <c r="AP171" i="1"/>
  <c r="AR171" i="1"/>
  <c r="AS171" i="1"/>
  <c r="AT171" i="1"/>
  <c r="AU171" i="1"/>
  <c r="AV171" i="1"/>
  <c r="AX171" i="1"/>
  <c r="AY171" i="1"/>
  <c r="AZ171" i="1"/>
  <c r="BA171" i="1"/>
  <c r="BB171" i="1"/>
  <c r="BD171" i="1"/>
  <c r="BE171" i="1"/>
  <c r="BF171" i="1"/>
  <c r="BH171" i="1"/>
  <c r="BI171" i="1"/>
  <c r="BK171" i="1"/>
  <c r="BL171" i="1"/>
  <c r="BM171" i="1"/>
  <c r="BN171" i="1"/>
  <c r="BO171" i="1"/>
  <c r="BP171" i="1"/>
  <c r="BR171" i="1"/>
  <c r="BS171" i="1"/>
  <c r="BT171" i="1"/>
  <c r="BU171" i="1"/>
  <c r="BV171" i="1"/>
  <c r="BH168" i="1"/>
  <c r="BI168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2" i="1" l="1"/>
  <c r="BX87" i="1"/>
  <c r="BX126" i="1"/>
  <c r="BX84" i="1"/>
  <c r="BX103" i="1"/>
  <c r="BX123" i="1"/>
  <c r="BX118" i="1"/>
  <c r="BX90" i="1"/>
  <c r="BX196" i="1"/>
  <c r="BX67" i="1"/>
  <c r="BX106" i="1"/>
  <c r="BX147" i="1"/>
  <c r="BX171" i="1"/>
  <c r="BX35" i="1"/>
  <c r="AN172" i="1"/>
  <c r="T172" i="1"/>
  <c r="BA36" i="1"/>
  <c r="AX36" i="1"/>
  <c r="AY172" i="1"/>
  <c r="AB172" i="1"/>
  <c r="BT36" i="1"/>
  <c r="BR36" i="1"/>
  <c r="AR36" i="1"/>
  <c r="BK36" i="1"/>
  <c r="BV127" i="1"/>
  <c r="BO127" i="1"/>
  <c r="BG127" i="1"/>
  <c r="BU172" i="1"/>
  <c r="BN172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8" i="7" s="1"/>
  <c r="BA127" i="1"/>
  <c r="AT172" i="1"/>
  <c r="BD127" i="1"/>
  <c r="AO127" i="1"/>
  <c r="AG127" i="1"/>
  <c r="Y127" i="1"/>
  <c r="M127" i="1"/>
  <c r="BT172" i="1"/>
  <c r="BM172" i="1"/>
  <c r="BI172" i="1"/>
  <c r="BT127" i="1"/>
  <c r="BM127" i="1"/>
  <c r="BI127" i="1"/>
  <c r="AY127" i="1"/>
  <c r="AV127" i="1"/>
  <c r="AR127" i="1"/>
  <c r="AN127" i="1"/>
  <c r="AJ127" i="1"/>
  <c r="BS172" i="1"/>
  <c r="BH172" i="1"/>
  <c r="BV94" i="1"/>
  <c r="BO94" i="1"/>
  <c r="BG94" i="1"/>
  <c r="AY94" i="1"/>
  <c r="BS127" i="1"/>
  <c r="BP127" i="1"/>
  <c r="BL127" i="1"/>
  <c r="BH127" i="1"/>
  <c r="BE127" i="1"/>
  <c r="BA172" i="1"/>
  <c r="AH172" i="1"/>
  <c r="O172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2" i="1"/>
  <c r="AI172" i="1"/>
  <c r="AA172" i="1"/>
  <c r="W172" i="1"/>
  <c r="AZ172" i="1"/>
  <c r="AO172" i="1"/>
  <c r="AC172" i="1"/>
  <c r="V172" i="1"/>
  <c r="M172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A94" i="1" s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68" i="1"/>
  <c r="AV172" i="1" s="1"/>
  <c r="M188" i="1"/>
  <c r="O188" i="1"/>
  <c r="P188" i="1"/>
  <c r="R188" i="1"/>
  <c r="W188" i="1"/>
  <c r="Y188" i="1"/>
  <c r="Z188" i="1"/>
  <c r="AA188" i="1"/>
  <c r="AB188" i="1"/>
  <c r="AF188" i="1"/>
  <c r="AG188" i="1"/>
  <c r="AH188" i="1"/>
  <c r="AI188" i="1"/>
  <c r="AJ188" i="1"/>
  <c r="AL188" i="1"/>
  <c r="AM188" i="1"/>
  <c r="M25" i="1"/>
  <c r="O25" i="1"/>
  <c r="P25" i="1"/>
  <c r="BX25" i="1" s="1"/>
  <c r="AT94" i="1" l="1"/>
  <c r="AT198" i="1" s="1"/>
  <c r="AJ94" i="1"/>
  <c r="K94" i="1"/>
  <c r="AD94" i="1"/>
  <c r="BX78" i="1"/>
  <c r="BX127" i="1"/>
  <c r="BX188" i="1"/>
  <c r="P94" i="1"/>
  <c r="BX72" i="1"/>
  <c r="AL94" i="1"/>
  <c r="AG94" i="1"/>
  <c r="AC94" i="1"/>
  <c r="AC198" i="1" s="1"/>
  <c r="Y94" i="1"/>
  <c r="BG198" i="1"/>
  <c r="AA94" i="1"/>
  <c r="BS198" i="1"/>
  <c r="BU198" i="1"/>
  <c r="AY198" i="1"/>
  <c r="BA198" i="1"/>
  <c r="M94" i="1"/>
  <c r="BN198" i="1"/>
  <c r="AZ198" i="1"/>
  <c r="AV94" i="1"/>
  <c r="AV198" i="1" s="1"/>
  <c r="AF94" i="1"/>
  <c r="AB94" i="1"/>
  <c r="H94" i="1"/>
  <c r="AM94" i="1"/>
  <c r="W94" i="1"/>
  <c r="S94" i="1"/>
  <c r="AO94" i="1"/>
  <c r="AO198" i="1" s="1"/>
  <c r="V94" i="1"/>
  <c r="V198" i="1" s="1"/>
  <c r="BH198" i="1"/>
  <c r="AU94" i="1"/>
  <c r="AU198" i="1" s="1"/>
  <c r="AI94" i="1"/>
  <c r="AR94" i="1"/>
  <c r="T94" i="1"/>
  <c r="T198" i="1" s="1"/>
  <c r="AX94" i="1"/>
  <c r="AP94" i="1"/>
  <c r="Z94" i="1"/>
  <c r="R94" i="1"/>
  <c r="O94" i="1"/>
  <c r="I94" i="1"/>
  <c r="BT198" i="1"/>
  <c r="R32" i="1"/>
  <c r="S32" i="1"/>
  <c r="W36" i="1"/>
  <c r="AA36" i="1"/>
  <c r="AB36" i="1"/>
  <c r="AD36" i="1"/>
  <c r="AH36" i="1"/>
  <c r="AI36" i="1"/>
  <c r="BO198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F157" i="1"/>
  <c r="BF168" i="1" s="1"/>
  <c r="BF172" i="1" s="1"/>
  <c r="AN157" i="1"/>
  <c r="AH157" i="1"/>
  <c r="BM114" i="1"/>
  <c r="BF114" i="1"/>
  <c r="AN114" i="1"/>
  <c r="AH114" i="1"/>
  <c r="BM60" i="1"/>
  <c r="BF60" i="1"/>
  <c r="AN60" i="1"/>
  <c r="AN67" i="1" s="1"/>
  <c r="AN94" i="1" s="1"/>
  <c r="AN198" i="1" s="1"/>
  <c r="AH60" i="1"/>
  <c r="AH67" i="1" s="1"/>
  <c r="AH94" i="1" s="1"/>
  <c r="AH198" i="1" s="1"/>
  <c r="BM67" i="1"/>
  <c r="BM94" i="1" s="1"/>
  <c r="BM198" i="1" s="1"/>
  <c r="BF67" i="1"/>
  <c r="BF94" i="1" s="1"/>
  <c r="BF198" i="1" s="1"/>
  <c r="BX16" i="1"/>
  <c r="AH192" i="1"/>
  <c r="AH176" i="1"/>
  <c r="AH131" i="1"/>
  <c r="AH98" i="1"/>
  <c r="AH40" i="1"/>
  <c r="AH20" i="1"/>
  <c r="BF192" i="1"/>
  <c r="BF131" i="1"/>
  <c r="AN40" i="1"/>
  <c r="BF20" i="1"/>
  <c r="AN176" i="1"/>
  <c r="AN131" i="1"/>
  <c r="BF98" i="1"/>
  <c r="AN20" i="1"/>
  <c r="BM192" i="1"/>
  <c r="BM176" i="1"/>
  <c r="BM131" i="1"/>
  <c r="BM98" i="1"/>
  <c r="BM40" i="1"/>
  <c r="BM20" i="1"/>
  <c r="AN192" i="1"/>
  <c r="BF176" i="1"/>
  <c r="AN98" i="1"/>
  <c r="BF40" i="1"/>
  <c r="AO9" i="1"/>
  <c r="M198" i="1"/>
  <c r="AH9" i="1"/>
  <c r="BM9" i="1"/>
  <c r="BF9" i="1"/>
  <c r="AN9" i="1"/>
  <c r="AA198" i="1"/>
  <c r="W198" i="1"/>
  <c r="AI198" i="1"/>
  <c r="AB198" i="1"/>
  <c r="O198" i="1" l="1"/>
  <c r="BY16" i="1"/>
  <c r="BY198" i="1" s="1"/>
  <c r="H172" i="1" l="1"/>
  <c r="I172" i="1"/>
  <c r="J172" i="1"/>
  <c r="H188" i="1"/>
  <c r="I188" i="1"/>
  <c r="J188" i="1"/>
  <c r="K188" i="1"/>
  <c r="L188" i="1"/>
  <c r="H198" i="1" l="1"/>
  <c r="I198" i="1"/>
  <c r="J198" i="1"/>
  <c r="G95" i="7"/>
  <c r="G198" i="7" s="1"/>
  <c r="E171" i="1" l="1"/>
  <c r="E150" i="7"/>
  <c r="E172" i="7" s="1"/>
  <c r="F150" i="7"/>
  <c r="F172" i="7" s="1"/>
  <c r="D150" i="7"/>
  <c r="D172" i="7" s="1"/>
  <c r="C150" i="7" l="1"/>
  <c r="C172" i="7" s="1"/>
  <c r="L95" i="7"/>
  <c r="L198" i="7" s="1"/>
  <c r="K95" i="7"/>
  <c r="K198" i="7" s="1"/>
  <c r="S95" i="7" l="1"/>
  <c r="S198" i="7" s="1"/>
  <c r="AM95" i="7"/>
  <c r="AM198" i="7" s="1"/>
  <c r="AX95" i="7"/>
  <c r="AX198" i="7" s="1"/>
  <c r="Y95" i="7"/>
  <c r="Y198" i="7" s="1"/>
  <c r="AR95" i="7"/>
  <c r="AR198" i="7" s="1"/>
  <c r="P95" i="7"/>
  <c r="P198" i="7" s="1"/>
  <c r="Z95" i="7"/>
  <c r="Z198" i="7" s="1"/>
  <c r="AS95" i="7"/>
  <c r="AS198" i="7" s="1"/>
  <c r="R95" i="7"/>
  <c r="R198" i="7" s="1"/>
  <c r="AG95" i="7"/>
  <c r="AG198" i="7" s="1"/>
  <c r="AV95" i="7"/>
  <c r="AV198" i="7" s="1"/>
  <c r="E95" i="7"/>
  <c r="E198" i="7" s="1"/>
  <c r="F95" i="7"/>
  <c r="F198" i="7" s="1"/>
  <c r="C95" i="7"/>
  <c r="C198" i="7" s="1"/>
  <c r="D95" i="7"/>
  <c r="D198" i="7" s="1"/>
  <c r="D87" i="1" l="1"/>
  <c r="E87" i="1"/>
  <c r="F87" i="1"/>
  <c r="G87" i="1"/>
  <c r="D90" i="1"/>
  <c r="E90" i="1"/>
  <c r="F90" i="1"/>
  <c r="G90" i="1"/>
  <c r="D188" i="1" l="1"/>
  <c r="E188" i="1"/>
  <c r="F188" i="1"/>
  <c r="G188" i="1"/>
  <c r="C188" i="1"/>
  <c r="D171" i="1"/>
  <c r="F171" i="1"/>
  <c r="G171" i="1"/>
  <c r="C171" i="1"/>
  <c r="D168" i="1"/>
  <c r="E168" i="1"/>
  <c r="F168" i="1"/>
  <c r="G168" i="1"/>
  <c r="K168" i="1"/>
  <c r="L168" i="1"/>
  <c r="P168" i="1"/>
  <c r="R168" i="1"/>
  <c r="R172" i="1" s="1"/>
  <c r="S168" i="1"/>
  <c r="S172" i="1" s="1"/>
  <c r="Y168" i="1"/>
  <c r="Y172" i="1" s="1"/>
  <c r="Z168" i="1"/>
  <c r="Z172" i="1" s="1"/>
  <c r="AD168" i="1"/>
  <c r="AD172" i="1" s="1"/>
  <c r="AF168" i="1"/>
  <c r="AF172" i="1" s="1"/>
  <c r="AG168" i="1"/>
  <c r="AG172" i="1" s="1"/>
  <c r="AJ168" i="1"/>
  <c r="AJ172" i="1" s="1"/>
  <c r="AL168" i="1"/>
  <c r="AL172" i="1" s="1"/>
  <c r="AM168" i="1"/>
  <c r="AM172" i="1" s="1"/>
  <c r="AP168" i="1"/>
  <c r="AP172" i="1" s="1"/>
  <c r="AR168" i="1"/>
  <c r="AR172" i="1" s="1"/>
  <c r="AS168" i="1"/>
  <c r="AS172" i="1" s="1"/>
  <c r="AX168" i="1"/>
  <c r="AX172" i="1" s="1"/>
  <c r="BB168" i="1"/>
  <c r="BB172" i="1" s="1"/>
  <c r="BD168" i="1"/>
  <c r="BD172" i="1" s="1"/>
  <c r="BE168" i="1"/>
  <c r="BE172" i="1" s="1"/>
  <c r="BK168" i="1"/>
  <c r="BL168" i="1"/>
  <c r="BL172" i="1" s="1"/>
  <c r="BP168" i="1"/>
  <c r="BP172" i="1" s="1"/>
  <c r="BR168" i="1"/>
  <c r="BR172" i="1" s="1"/>
  <c r="BV168" i="1"/>
  <c r="C168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8" i="1"/>
  <c r="AJ36" i="1"/>
  <c r="K32" i="1"/>
  <c r="L32" i="1"/>
  <c r="E32" i="1" s="1"/>
  <c r="P32" i="1"/>
  <c r="BX32" i="1" s="1"/>
  <c r="C32" i="1" l="1"/>
  <c r="P172" i="1"/>
  <c r="BX168" i="1"/>
  <c r="BV172" i="1"/>
  <c r="BV198" i="1" s="1"/>
  <c r="BK172" i="1"/>
  <c r="AM198" i="1"/>
  <c r="AR198" i="1"/>
  <c r="AJ198" i="1"/>
  <c r="AP198" i="1"/>
  <c r="BE198" i="1"/>
  <c r="BR198" i="1"/>
  <c r="AX198" i="1"/>
  <c r="BP198" i="1"/>
  <c r="BD198" i="1"/>
  <c r="AL198" i="1"/>
  <c r="BL198" i="1"/>
  <c r="BK198" i="1" s="1"/>
  <c r="K172" i="1"/>
  <c r="D172" i="1"/>
  <c r="C172" i="1"/>
  <c r="F172" i="1"/>
  <c r="L172" i="1"/>
  <c r="E172" i="1"/>
  <c r="G172" i="1"/>
  <c r="BX172" i="1" l="1"/>
  <c r="K35" i="1"/>
  <c r="L35" i="1"/>
  <c r="Y36" i="1"/>
  <c r="Z36" i="1"/>
  <c r="AF36" i="1"/>
  <c r="AF198" i="1" s="1"/>
  <c r="AG36" i="1"/>
  <c r="AG198" i="1" s="1"/>
  <c r="K25" i="1"/>
  <c r="L25" i="1"/>
  <c r="R25" i="1"/>
  <c r="S25" i="1"/>
  <c r="AS93" i="1"/>
  <c r="AS94" i="1" s="1"/>
  <c r="AS198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6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C36" i="1" s="1"/>
  <c r="E36" i="1"/>
  <c r="BB198" i="1"/>
  <c r="BX94" i="1"/>
  <c r="C94" i="1"/>
  <c r="E94" i="1" l="1"/>
  <c r="D94" i="1"/>
  <c r="C196" i="1"/>
  <c r="C198" i="1" s="1"/>
  <c r="Y16" i="1"/>
  <c r="Y198" i="1" s="1"/>
  <c r="F198" i="1"/>
  <c r="K198" i="1"/>
  <c r="AD198" i="1"/>
  <c r="R198" i="1"/>
  <c r="Z16" i="1"/>
  <c r="Z198" i="1" s="1"/>
  <c r="G198" i="1"/>
  <c r="S198" i="1"/>
  <c r="L198" i="1"/>
  <c r="D198" i="1" l="1"/>
  <c r="E198" i="1"/>
  <c r="P198" i="1"/>
  <c r="BX198" i="1" s="1"/>
  <c r="BM192" i="7"/>
  <c r="T192" i="7"/>
  <c r="BS41" i="7"/>
  <c r="AH41" i="7"/>
  <c r="AA41" i="7"/>
  <c r="BF176" i="7"/>
  <c r="M134" i="7"/>
  <c r="BM21" i="7"/>
  <c r="T21" i="7"/>
  <c r="AY176" i="7"/>
  <c r="AT134" i="7"/>
  <c r="AN41" i="7"/>
  <c r="AN176" i="7"/>
  <c r="BF99" i="7"/>
  <c r="M41" i="7"/>
  <c r="BF192" i="7"/>
  <c r="M176" i="7"/>
  <c r="BM41" i="7"/>
  <c r="T41" i="7"/>
  <c r="AY192" i="7"/>
  <c r="AT176" i="7"/>
  <c r="AN99" i="7"/>
  <c r="BF21" i="7"/>
  <c r="AA176" i="7"/>
  <c r="BS134" i="7"/>
  <c r="AH134" i="7"/>
  <c r="AY21" i="7"/>
  <c r="AY134" i="7"/>
  <c r="AT99" i="7"/>
  <c r="AA99" i="7"/>
  <c r="AT192" i="7"/>
  <c r="AN134" i="7"/>
  <c r="BF41" i="7"/>
  <c r="M21" i="7"/>
  <c r="BS176" i="7"/>
  <c r="AH176" i="7"/>
  <c r="AY41" i="7"/>
  <c r="AT21" i="7"/>
  <c r="AA21" i="7"/>
  <c r="BM134" i="7"/>
  <c r="T134" i="7"/>
  <c r="AA134" i="7"/>
  <c r="BS99" i="7"/>
  <c r="AH99" i="7"/>
  <c r="AN21" i="7"/>
  <c r="BS192" i="7"/>
  <c r="AH192" i="7"/>
  <c r="AY99" i="7"/>
  <c r="AT41" i="7"/>
  <c r="AA192" i="7"/>
  <c r="BM176" i="7"/>
  <c r="T176" i="7"/>
  <c r="BS21" i="7"/>
  <c r="AH21" i="7"/>
  <c r="AN192" i="7"/>
  <c r="BF134" i="7"/>
  <c r="M99" i="7"/>
  <c r="M192" i="7"/>
  <c r="BM99" i="7"/>
  <c r="T99" i="7"/>
  <c r="BN176" i="7"/>
  <c r="BG21" i="7"/>
  <c r="AZ21" i="7"/>
  <c r="BG99" i="7"/>
  <c r="BG176" i="7"/>
  <c r="AZ176" i="7"/>
  <c r="BG41" i="7"/>
  <c r="BN192" i="7"/>
  <c r="BN41" i="7"/>
  <c r="AZ41" i="7"/>
  <c r="BN134" i="7"/>
  <c r="AZ134" i="7"/>
  <c r="BG192" i="7"/>
  <c r="AZ192" i="7"/>
  <c r="BN21" i="7"/>
  <c r="BG134" i="7"/>
  <c r="BN99" i="7"/>
  <c r="AZ99" i="7"/>
  <c r="AU176" i="7"/>
  <c r="BU21" i="7"/>
  <c r="BA134" i="7"/>
  <c r="AC41" i="7"/>
  <c r="BH192" i="7"/>
  <c r="AU99" i="7"/>
  <c r="BU192" i="7"/>
  <c r="BH176" i="7"/>
  <c r="BO21" i="7"/>
  <c r="BO134" i="7"/>
  <c r="BA21" i="7"/>
  <c r="AU134" i="7"/>
  <c r="BU41" i="7"/>
  <c r="AC176" i="7"/>
  <c r="BO41" i="7"/>
  <c r="BA192" i="7"/>
  <c r="AC134" i="7"/>
  <c r="BU176" i="7"/>
  <c r="BH134" i="7"/>
  <c r="AU21" i="7"/>
  <c r="BO99" i="7"/>
  <c r="BU134" i="7"/>
  <c r="BU99" i="7"/>
  <c r="BH41" i="7"/>
  <c r="AU192" i="7"/>
  <c r="BA41" i="7"/>
  <c r="BH21" i="7"/>
  <c r="BA176" i="7"/>
  <c r="AC99" i="7"/>
  <c r="AC192" i="7"/>
  <c r="BH99" i="7"/>
  <c r="BO192" i="7"/>
  <c r="BA99" i="7"/>
  <c r="AC21" i="7"/>
  <c r="BO176" i="7"/>
  <c r="AU41" i="7"/>
  <c r="N134" i="7"/>
  <c r="N192" i="7"/>
  <c r="N176" i="7"/>
  <c r="U21" i="7"/>
  <c r="U99" i="7"/>
  <c r="U41" i="7"/>
  <c r="U134" i="7"/>
  <c r="N41" i="7"/>
  <c r="U176" i="7"/>
  <c r="N99" i="7"/>
  <c r="U192" i="7"/>
  <c r="N21" i="7"/>
  <c r="BB134" i="7"/>
  <c r="BB176" i="7"/>
  <c r="BB99" i="7"/>
  <c r="BB192" i="7"/>
  <c r="BB21" i="7"/>
  <c r="BB41" i="7"/>
  <c r="BT176" i="7"/>
  <c r="BT99" i="7"/>
  <c r="BT134" i="7"/>
  <c r="BT41" i="7"/>
  <c r="BT21" i="7"/>
  <c r="BT192" i="7"/>
</calcChain>
</file>

<file path=xl/sharedStrings.xml><?xml version="1.0" encoding="utf-8"?>
<sst xmlns="http://schemas.openxmlformats.org/spreadsheetml/2006/main" count="2031" uniqueCount="228">
  <si>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</si>
  <si>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</si>
  <si>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</si>
  <si>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</si>
  <si>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</si>
  <si>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</si>
  <si>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</si>
  <si>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</si>
  <si>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</si>
  <si>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</si>
  <si>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</si>
  <si>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</si>
  <si>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</si>
  <si>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</si>
  <si>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</si>
  <si>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</si>
  <si>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</si>
  <si>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</si>
  <si>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</si>
  <si>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</si>
  <si>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</si>
  <si>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</si>
  <si>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</si>
  <si>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</si>
  <si>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</si>
  <si>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</si>
  <si>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</si>
  <si>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</si>
  <si>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</si>
  <si>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</si>
  <si>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</si>
  <si>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</si>
  <si>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</si>
  <si>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</si>
  <si>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</si>
  <si>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</si>
  <si>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</si>
  <si>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</si>
  <si>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</si>
  <si>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</si>
  <si>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</si>
  <si>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</si>
  <si>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</si>
  <si>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</si>
  <si>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</si>
  <si>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</si>
  <si>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</si>
  <si>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</si>
  <si>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</si>
  <si>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</si>
  <si>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</si>
  <si>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</si>
  <si>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</si>
  <si>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</si>
  <si>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</si>
  <si>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</si>
  <si>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</si>
  <si>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</si>
  <si>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</si>
  <si>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</si>
  <si>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</si>
  <si>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</si>
  <si>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PSYCHOLOGIA SPOŁECZNA</t>
  </si>
  <si>
    <t>PSYCHOLOGIA ROZWOJOWA</t>
  </si>
  <si>
    <t>HISTORIA PEDAGOGIKI SPECJALNEJ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</si>
  <si>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</si>
  <si>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</si>
  <si>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</si>
  <si>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</si>
  <si>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</si>
  <si>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</si>
  <si>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</si>
  <si>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</si>
  <si>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</si>
  <si>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</si>
  <si>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</si>
  <si>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</si>
  <si>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</si>
  <si>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</si>
  <si>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</si>
  <si>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</si>
  <si>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</si>
  <si>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</si>
  <si>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</si>
  <si>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</si>
  <si>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</si>
  <si>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</si>
  <si>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PEDAGOGIKA OSÓB Z NIEPEŁNOSPRAWNOŚCIĄ SŁUCHOWĄ*</t>
  </si>
  <si>
    <t>INTERDYSCYPLINARNE STUDIA NAD NIEPEŁNOSPRAWNOŚCIĄ-DISABILITY STUDIES*</t>
  </si>
  <si>
    <t>PEDAGOGIKA OSÓB Z NIEPEŁNOSPRAWNOŚCIĄ WZROKOWĄ*</t>
  </si>
  <si>
    <t>PEDAGOGIKA OSÓB Z NIEPEŁNOSPRAWNOŚCIĄ INTELEKTUALNĄ*</t>
  </si>
  <si>
    <t>PEDAGOGIKA OSÓB Z NIEPEŁNOSPRAWNOŚCIĄ RUCHOWĄ I FIZYCZNĄ*</t>
  </si>
  <si>
    <t>PEDAGOGIKA OSÓB Z ZABURZENIAMI MOWY I KOMUNIKACJI JĘZYKOWEJ*</t>
  </si>
  <si>
    <t>PEDAGOGIKA OSÓB ZE SPEKTRUM AUTYZMU*</t>
  </si>
  <si>
    <t>PEDAGOGIKA RESOCJALIZACYJNA*</t>
  </si>
  <si>
    <t>PEDAGOGIKA KOREKCYJNA*</t>
  </si>
  <si>
    <t>PEDAGOGIKA LECZNICZO-TERAPEUTYCZNA*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</si>
  <si>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</si>
  <si>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</si>
  <si>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</si>
  <si>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</si>
  <si>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</si>
  <si>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</si>
  <si>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</si>
  <si>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</si>
  <si>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</si>
  <si>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</si>
  <si>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</si>
  <si>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</si>
  <si>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</si>
  <si>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</si>
  <si>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</si>
  <si>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</si>
  <si>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</si>
  <si>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</si>
  <si>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</si>
  <si>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</si>
  <si>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ARTETERAPIA</t>
  </si>
  <si>
    <t>MUZYKOTERAPIA</t>
  </si>
  <si>
    <t>BIBLIOTERIAPIA</t>
  </si>
  <si>
    <t>TERAPIA PRZEZ TANIEC</t>
  </si>
  <si>
    <t>TRENING TWÓRCZY OSÓB Z NIEPEŁNOSPRAWNOŚCIĄ INTELEKTUALNĄ**.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</si>
  <si>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</si>
  <si>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</si>
  <si>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</si>
  <si>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</si>
  <si>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</si>
  <si>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</si>
  <si>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</si>
  <si>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</si>
  <si>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</si>
  <si>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</si>
  <si>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</si>
  <si>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</si>
  <si>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</si>
  <si>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</si>
  <si>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</si>
  <si>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</si>
  <si>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</si>
  <si>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</si>
  <si>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</si>
  <si>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</si>
  <si>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</si>
  <si>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</si>
  <si>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</si>
  <si>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</si>
  <si>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TRENING TWÓRCZY OSÓB ZE SPEKTRUM AUTYZMU**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</si>
  <si>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</si>
  <si>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</si>
  <si>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</si>
  <si>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</si>
  <si>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</si>
  <si>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</si>
  <si>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</si>
  <si>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</si>
  <si>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</si>
  <si>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</si>
  <si>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</si>
  <si>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</si>
  <si>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</si>
  <si>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</si>
  <si>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</si>
  <si>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</si>
  <si>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</si>
  <si>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</si>
  <si>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</si>
  <si>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</si>
  <si>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</si>
  <si>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</si>
  <si>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</si>
  <si>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</si>
  <si>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</si>
  <si>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</si>
  <si>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</si>
  <si>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</si>
  <si>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</si>
  <si>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</si>
  <si>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</si>
  <si>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</si>
  <si>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</si>
  <si>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</si>
  <si>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</si>
  <si>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</si>
  <si>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</si>
  <si>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</si>
  <si>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</si>
  <si>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</si>
  <si>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</si>
  <si>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</si>
  <si>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</si>
  <si>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</si>
  <si>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</si>
  <si>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</si>
  <si>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</si>
  <si>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</si>
  <si>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</si>
  <si>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</si>
  <si>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</si>
  <si>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</si>
  <si>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WPROWADZENIE DO PEDAGOGIKI SPECJALNEJ</t>
  </si>
  <si>
    <t>ROZWIJANIE KOMPETENCJI SPOŁECZNO-EMOCJONALNYCH OSÓB Z NIEPEŁNOSPRAWNOŚCIĄ INTELEKTUALNĄ (TUS)</t>
  </si>
  <si>
    <t>NIEPEŁNOSPRAWNOŚĆ I PERFORMANCE</t>
  </si>
  <si>
    <t>** - STUDENT WYBIERA DWA PRZEDMIOTY I REALIZUJE W SEMESTRZE IV (jeden przedmiot) i V (drugi przedmiot)</t>
  </si>
  <si>
    <t>** - STUDENT WYBIERA DWA PRZEDMIOTY I REALIZUJE W SEMESTRZE IV (jeden przedmiot)  i V (drugi przedmiot)</t>
  </si>
  <si>
    <t>1.W trakcie pierwszego semestru student/-ka zobowiązany/-a jest odbyć szkolenie BHP w wymiarze 4 godzin oraz szkolenie biblioteczne w formie e-learningu.</t>
  </si>
  <si>
    <t>1. W trakcie pierwszego semestru student/-ka zobowiązany/-a jest odbyć szkolenie BHP w wymiarze 4 godzin oraz szkolenie biblioteczne w formie e-learningu.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</si>
  <si>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</si>
  <si>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</si>
  <si>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</si>
  <si>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</si>
  <si>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</si>
  <si>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</si>
  <si>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</si>
  <si>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</si>
  <si>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</si>
  <si>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</si>
  <si>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</si>
  <si>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</si>
  <si>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</si>
  <si>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</si>
  <si>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</si>
  <si>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</si>
  <si>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>Kierunek:  PEDAGOGIKA SPECJALNA              Poziom studiów: JEDNOLITE MAGISTERSKIE                      Profil:  PRAKTYCZNY                   Forma studiów:  STACJONARNE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</si>
  <si>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</si>
  <si>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</si>
  <si>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</si>
  <si>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Realizacja od roku akademickiego  2024/2025</t>
  </si>
  <si>
    <t>Harmonogram studiów nie uległ zmianie w odniesieniu do cyklu kształcenia rozpoczętego w poprzednim roku akademickim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</si>
</sst>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5" fillId="0" borderId="58" xfId="0" applyNumberFormat="1" applyFont="1" applyBorder="1" applyAlignment="1">
      <alignment horizontal="center" vertical="center"/>
    </xf>
    <xf numFmtId="1" fontId="35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5" fillId="0" borderId="57" xfId="0" applyNumberFormat="1" applyFont="1" applyBorder="1" applyAlignment="1">
      <alignment horizontal="center" vertical="center"/>
    </xf>
    <xf numFmtId="1" fontId="35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5" fillId="3" borderId="62" xfId="0" applyNumberFormat="1" applyFont="1" applyFill="1" applyBorder="1" applyAlignment="1">
      <alignment horizontal="center" vertical="center"/>
    </xf>
    <xf numFmtId="1" fontId="35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5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20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0" borderId="66" xfId="0" applyFont="1" applyBorder="1" applyAlignment="1">
      <alignment horizontal="right" vertical="center"/>
    </xf>
    <xf numFmtId="0" fontId="27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3" borderId="64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67" xfId="0" applyFont="1" applyBorder="1" applyAlignment="1">
      <alignment horizontal="right" vertical="center"/>
    </xf>
    <xf numFmtId="0" fontId="26" fillId="0" borderId="56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3" borderId="79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66" xfId="0" applyFont="1" applyBorder="1" applyAlignment="1">
      <alignment horizontal="right" vertical="center" wrapText="1"/>
    </xf>
    <xf numFmtId="1" fontId="26" fillId="0" borderId="26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1" fontId="26" fillId="0" borderId="56" xfId="0" applyNumberFormat="1" applyFont="1" applyBorder="1" applyAlignment="1">
      <alignment horizontal="center" vertical="center"/>
    </xf>
    <xf numFmtId="1" fontId="26" fillId="0" borderId="58" xfId="0" applyNumberFormat="1" applyFont="1" applyBorder="1" applyAlignment="1">
      <alignment horizontal="center" vertical="center"/>
    </xf>
    <xf numFmtId="1" fontId="26" fillId="0" borderId="59" xfId="0" applyNumberFormat="1" applyFont="1" applyBorder="1" applyAlignment="1">
      <alignment horizontal="center" vertical="center"/>
    </xf>
    <xf numFmtId="1" fontId="26" fillId="0" borderId="57" xfId="0" applyNumberFormat="1" applyFont="1" applyBorder="1" applyAlignment="1">
      <alignment horizontal="center" vertical="center"/>
    </xf>
    <xf numFmtId="1" fontId="26" fillId="3" borderId="72" xfId="0" applyNumberFormat="1" applyFont="1" applyFill="1" applyBorder="1" applyAlignment="1">
      <alignment horizontal="center" vertical="center"/>
    </xf>
    <xf numFmtId="1" fontId="26" fillId="3" borderId="62" xfId="0" applyNumberFormat="1" applyFont="1" applyFill="1" applyBorder="1" applyAlignment="1">
      <alignment horizontal="center" vertical="center"/>
    </xf>
    <xf numFmtId="1" fontId="26" fillId="3" borderId="59" xfId="0" applyNumberFormat="1" applyFont="1" applyFill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26" fillId="3" borderId="79" xfId="0" applyNumberFormat="1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1" fontId="26" fillId="3" borderId="37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3" borderId="72" xfId="0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3" borderId="59" xfId="0" applyFont="1" applyFill="1" applyBorder="1" applyAlignment="1">
      <alignment horizontal="center" vertical="center"/>
    </xf>
    <xf numFmtId="0" fontId="35" fillId="3" borderId="62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6" fillId="0" borderId="51" xfId="0" applyFont="1" applyBorder="1" applyAlignment="1">
      <alignment horizontal="right" vertical="center"/>
    </xf>
    <xf numFmtId="0" fontId="27" fillId="0" borderId="3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7" fillId="3" borderId="64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7" fillId="0" borderId="5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10" fillId="0" borderId="4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textRotation="90"/>
    </xf>
    <xf numFmtId="0" fontId="10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right" vertical="center"/>
    </xf>
    <xf numFmtId="0" fontId="26" fillId="0" borderId="66" xfId="0" applyFont="1" applyBorder="1" applyAlignment="1">
      <alignment horizontal="right" vertical="center"/>
    </xf>
    <xf numFmtId="0" fontId="26" fillId="0" borderId="52" xfId="0" applyFont="1" applyBorder="1" applyAlignment="1">
      <alignment horizontal="right" vertical="center"/>
    </xf>
    <xf numFmtId="0" fontId="26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4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8" fillId="0" borderId="8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142876</xdr:colOff>
      <xdr:row>208</xdr:row>
      <xdr:rowOff>0</xdr:rowOff>
    </xdr:from>
    <xdr:to>
      <xdr:col>31</xdr:col>
      <xdr:colOff>257175</xdr:colOff>
      <xdr:row>213</xdr:row>
      <xdr:rowOff>82112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A4F1390-9C48-4BB3-B7BC-0285E100F607}"/>
            </a:ext>
          </a:extLst>
        </xdr:cNvPr>
        <xdr:cNvSpPr txBox="1"/>
      </xdr:nvSpPr>
      <xdr:spPr>
        <a:xfrm>
          <a:off x="7828566" y="75904397"/>
          <a:ext cx="6929600" cy="1067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644416</xdr:colOff>
      <xdr:row>209</xdr:row>
      <xdr:rowOff>9523</xdr:rowOff>
    </xdr:from>
    <xdr:to>
      <xdr:col>2</xdr:col>
      <xdr:colOff>377715</xdr:colOff>
      <xdr:row>214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91640</xdr:colOff>
      <xdr:row>205</xdr:row>
      <xdr:rowOff>143532</xdr:rowOff>
    </xdr:from>
    <xdr:to>
      <xdr:col>5</xdr:col>
      <xdr:colOff>361294</xdr:colOff>
      <xdr:row>209</xdr:row>
      <xdr:rowOff>114956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91640" y="75456722"/>
          <a:ext cx="5491982" cy="75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6 maja  2024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142877</xdr:colOff>
      <xdr:row>206</xdr:row>
      <xdr:rowOff>36634</xdr:rowOff>
    </xdr:from>
    <xdr:to>
      <xdr:col>39</xdr:col>
      <xdr:colOff>733</xdr:colOff>
      <xdr:row>210</xdr:row>
      <xdr:rowOff>112833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D988535-273B-422B-A316-FEBA508BB715}"/>
            </a:ext>
          </a:extLst>
        </xdr:cNvPr>
        <xdr:cNvSpPr txBox="1"/>
      </xdr:nvSpPr>
      <xdr:spPr>
        <a:xfrm>
          <a:off x="10638694" y="74258365"/>
          <a:ext cx="7349635" cy="808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441326</xdr:colOff>
      <xdr:row>207</xdr:row>
      <xdr:rowOff>88899</xdr:rowOff>
    </xdr:from>
    <xdr:to>
      <xdr:col>2</xdr:col>
      <xdr:colOff>174625</xdr:colOff>
      <xdr:row>212</xdr:row>
      <xdr:rowOff>165100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B852B30-8608-4187-A204-A34594DAC81A}"/>
            </a:ext>
          </a:extLst>
        </xdr:cNvPr>
        <xdr:cNvSpPr txBox="1"/>
      </xdr:nvSpPr>
      <xdr:spPr>
        <a:xfrm>
          <a:off x="838201" y="73129774"/>
          <a:ext cx="3225799" cy="1028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0</xdr:colOff>
      <xdr:row>203</xdr:row>
      <xdr:rowOff>123826</xdr:rowOff>
    </xdr:from>
    <xdr:to>
      <xdr:col>6</xdr:col>
      <xdr:colOff>250823</xdr:colOff>
      <xdr:row>206</xdr:row>
      <xdr:rowOff>142876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6 maja  2024 r. </a:t>
          </a:r>
          <a:endParaRPr lang="pl-PL" sz="1400">
            <a:effectLst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223"/>
  <sheetViews>
    <sheetView topLeftCell="A190" zoomScale="58" zoomScaleNormal="58" zoomScaleSheetLayoutView="50" workbookViewId="0">
      <selection activeCell="A155" sqref="A155:BY215"/>
    </sheetView>
  </sheetViews>
  <sheetFormatPr defaultColWidth="8.88671875" defaultRowHeight="14.4" outlineLevelRow="2" x14ac:dyDescent="0.3"/>
  <cols>
    <col min="1" max="1" width="5.109375" style="1" customWidth="1"/>
    <col min="2" max="2" width="52.44140625" style="1" customWidth="1"/>
    <col min="3" max="3" width="9" style="1" bestFit="1" customWidth="1"/>
    <col min="4" max="5" width="7" style="1" bestFit="1" customWidth="1"/>
    <col min="6" max="6" width="8.6640625" style="1" bestFit="1" customWidth="1"/>
    <col min="7" max="7" width="7" style="1" bestFit="1" customWidth="1"/>
    <col min="8" max="8" width="6.6640625" style="1" customWidth="1"/>
    <col min="9" max="9" width="5.88671875" style="1" customWidth="1"/>
    <col min="10" max="11" width="7" style="1" bestFit="1" customWidth="1"/>
    <col min="12" max="12" width="5.6640625" style="1" customWidth="1"/>
    <col min="13" max="13" width="7" style="1" bestFit="1" customWidth="1"/>
    <col min="14" max="15" width="4.88671875" style="1" customWidth="1"/>
    <col min="16" max="17" width="4.88671875" style="48" customWidth="1"/>
    <col min="18" max="18" width="7" style="1" bestFit="1" customWidth="1"/>
    <col min="19" max="23" width="4.88671875" style="1" customWidth="1"/>
    <col min="24" max="24" width="4.88671875" style="49" customWidth="1"/>
    <col min="25" max="25" width="7" style="1" bestFit="1" customWidth="1"/>
    <col min="26" max="26" width="4.88671875" style="1" customWidth="1"/>
    <col min="27" max="27" width="7" style="1" bestFit="1" customWidth="1"/>
    <col min="28" max="29" width="4.88671875" style="1" customWidth="1"/>
    <col min="30" max="31" width="4.88671875" style="49" customWidth="1"/>
    <col min="32" max="33" width="4.88671875" style="1" customWidth="1"/>
    <col min="34" max="34" width="7" style="1" bestFit="1" customWidth="1"/>
    <col min="35" max="35" width="4.88671875" style="1" customWidth="1"/>
    <col min="36" max="37" width="4.88671875" style="49" customWidth="1"/>
    <col min="38" max="39" width="4.88671875" style="1" customWidth="1"/>
    <col min="40" max="40" width="7" style="1" bestFit="1" customWidth="1"/>
    <col min="41" max="41" width="5.44140625" style="1" customWidth="1"/>
    <col min="42" max="43" width="4.88671875" style="49" customWidth="1"/>
    <col min="44" max="45" width="4.88671875" style="1" customWidth="1"/>
    <col min="46" max="46" width="7" style="1" bestFit="1" customWidth="1"/>
    <col min="47" max="47" width="4.88671875" style="1" customWidth="1"/>
    <col min="48" max="49" width="4.88671875" style="49" customWidth="1"/>
    <col min="50" max="50" width="4.88671875" style="1" customWidth="1"/>
    <col min="51" max="51" width="7" style="1" bestFit="1" customWidth="1"/>
    <col min="52" max="53" width="4.88671875" style="1" customWidth="1"/>
    <col min="54" max="55" width="4.88671875" style="49" customWidth="1"/>
    <col min="56" max="56" width="4.88671875" style="1" customWidth="1"/>
    <col min="57" max="57" width="5.6640625" style="1" customWidth="1"/>
    <col min="58" max="58" width="7" style="1" bestFit="1" customWidth="1"/>
    <col min="59" max="59" width="5.44140625" style="1" customWidth="1"/>
    <col min="60" max="60" width="4.88671875" style="1" customWidth="1"/>
    <col min="61" max="62" width="4.88671875" style="49" customWidth="1"/>
    <col min="63" max="63" width="6.44140625" style="1" customWidth="1"/>
    <col min="64" max="64" width="4.88671875" style="1" customWidth="1"/>
    <col min="65" max="65" width="7" style="1" bestFit="1" customWidth="1"/>
    <col min="66" max="67" width="4.88671875" style="1" customWidth="1"/>
    <col min="68" max="69" width="4.88671875" style="48" customWidth="1"/>
    <col min="70" max="73" width="4.88671875" style="1" customWidth="1"/>
    <col min="74" max="75" width="4.88671875" style="49" customWidth="1"/>
    <col min="76" max="76" width="8.33203125" style="2" customWidth="1"/>
    <col min="77" max="77" width="9.44140625" style="2" customWidth="1"/>
    <col min="78" max="78" width="2.109375" style="1" customWidth="1"/>
    <col min="79" max="16384" width="8.88671875" style="1"/>
  </cols>
  <sheetData>
    <row r="1" spans="1:159" s="15" customFormat="1" ht="24.9" customHeight="1" x14ac:dyDescent="0.3">
      <c r="A1" s="259"/>
      <c r="B1" s="268" t="s">
        <v>221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4.9" customHeight="1" x14ac:dyDescent="0.3">
      <c r="A2" s="259"/>
      <c r="B2" s="268" t="s">
        <v>222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4.9" customHeight="1" x14ac:dyDescent="0.3">
      <c r="A3" s="259"/>
      <c r="B3" s="268" t="s">
        <v>226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4.9" customHeight="1" x14ac:dyDescent="0.3">
      <c r="A4" s="259"/>
      <c r="B4" s="268" t="s">
        <v>223</v>
      </c>
      <c r="C4" s="263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5">
      <c r="A5" s="259"/>
      <c r="B5" s="260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5">
      <c r="A6" s="359"/>
      <c r="B6" s="425" t="s">
        <v>22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93"/>
    </row>
    <row r="7" spans="1:159" s="27" customFormat="1" ht="30" customHeight="1" x14ac:dyDescent="0.3">
      <c r="A7" s="490" t="s">
        <v>213</v>
      </c>
      <c r="B7" s="469" t="s">
        <v>0</v>
      </c>
      <c r="C7" s="494" t="s">
        <v>214</v>
      </c>
      <c r="D7" s="495"/>
      <c r="E7" s="495"/>
      <c r="F7" s="495"/>
      <c r="G7" s="495"/>
      <c r="H7" s="495"/>
      <c r="I7" s="495"/>
      <c r="J7" s="495"/>
      <c r="K7" s="435" t="s">
        <v>4</v>
      </c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7"/>
      <c r="Y7" s="436" t="s">
        <v>5</v>
      </c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5" t="s">
        <v>6</v>
      </c>
      <c r="AM7" s="436"/>
      <c r="AN7" s="436"/>
      <c r="AO7" s="436"/>
      <c r="AP7" s="436"/>
      <c r="AQ7" s="436"/>
      <c r="AR7" s="436"/>
      <c r="AS7" s="436"/>
      <c r="AT7" s="436"/>
      <c r="AU7" s="436"/>
      <c r="AV7" s="436"/>
      <c r="AW7" s="437"/>
      <c r="AX7" s="436" t="s">
        <v>7</v>
      </c>
      <c r="AY7" s="436"/>
      <c r="AZ7" s="436"/>
      <c r="BA7" s="436"/>
      <c r="BB7" s="436"/>
      <c r="BC7" s="436"/>
      <c r="BD7" s="436"/>
      <c r="BE7" s="436"/>
      <c r="BF7" s="436"/>
      <c r="BG7" s="436"/>
      <c r="BH7" s="436"/>
      <c r="BI7" s="436"/>
      <c r="BJ7" s="436"/>
      <c r="BK7" s="435" t="s">
        <v>8</v>
      </c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7"/>
      <c r="BX7" s="468" t="s">
        <v>208</v>
      </c>
      <c r="BY7" s="430" t="s">
        <v>224</v>
      </c>
    </row>
    <row r="8" spans="1:159" s="27" customFormat="1" ht="30" customHeight="1" thickBot="1" x14ac:dyDescent="0.35">
      <c r="A8" s="491"/>
      <c r="B8" s="462"/>
      <c r="C8" s="440"/>
      <c r="D8" s="441"/>
      <c r="E8" s="441"/>
      <c r="F8" s="441"/>
      <c r="G8" s="441"/>
      <c r="H8" s="441"/>
      <c r="I8" s="441"/>
      <c r="J8" s="441"/>
      <c r="K8" s="418" t="s">
        <v>9</v>
      </c>
      <c r="L8" s="419"/>
      <c r="M8" s="419"/>
      <c r="N8" s="419"/>
      <c r="O8" s="419"/>
      <c r="P8" s="419"/>
      <c r="Q8" s="420"/>
      <c r="R8" s="419" t="s">
        <v>220</v>
      </c>
      <c r="S8" s="419"/>
      <c r="T8" s="419"/>
      <c r="U8" s="419"/>
      <c r="V8" s="419"/>
      <c r="W8" s="419"/>
      <c r="X8" s="421"/>
      <c r="Y8" s="419" t="s">
        <v>10</v>
      </c>
      <c r="Z8" s="419"/>
      <c r="AA8" s="419"/>
      <c r="AB8" s="419"/>
      <c r="AC8" s="419"/>
      <c r="AD8" s="419"/>
      <c r="AE8" s="420"/>
      <c r="AF8" s="419" t="s">
        <v>11</v>
      </c>
      <c r="AG8" s="419"/>
      <c r="AH8" s="419"/>
      <c r="AI8" s="419"/>
      <c r="AJ8" s="419"/>
      <c r="AK8" s="419"/>
      <c r="AL8" s="418" t="s">
        <v>12</v>
      </c>
      <c r="AM8" s="419"/>
      <c r="AN8" s="419"/>
      <c r="AO8" s="419"/>
      <c r="AP8" s="419"/>
      <c r="AQ8" s="420"/>
      <c r="AR8" s="419" t="s">
        <v>13</v>
      </c>
      <c r="AS8" s="419"/>
      <c r="AT8" s="419"/>
      <c r="AU8" s="419"/>
      <c r="AV8" s="419"/>
      <c r="AW8" s="421"/>
      <c r="AX8" s="419" t="s">
        <v>14</v>
      </c>
      <c r="AY8" s="419"/>
      <c r="AZ8" s="419"/>
      <c r="BA8" s="419"/>
      <c r="BB8" s="419"/>
      <c r="BC8" s="420"/>
      <c r="BD8" s="419" t="s">
        <v>15</v>
      </c>
      <c r="BE8" s="419"/>
      <c r="BF8" s="419"/>
      <c r="BG8" s="419"/>
      <c r="BH8" s="419"/>
      <c r="BI8" s="419"/>
      <c r="BJ8" s="419"/>
      <c r="BK8" s="442" t="s">
        <v>16</v>
      </c>
      <c r="BL8" s="433"/>
      <c r="BM8" s="433"/>
      <c r="BN8" s="433"/>
      <c r="BO8" s="433"/>
      <c r="BP8" s="433"/>
      <c r="BQ8" s="443"/>
      <c r="BR8" s="433" t="s">
        <v>17</v>
      </c>
      <c r="BS8" s="433"/>
      <c r="BT8" s="433"/>
      <c r="BU8" s="433"/>
      <c r="BV8" s="433"/>
      <c r="BW8" s="434"/>
      <c r="BX8" s="428"/>
      <c r="BY8" s="431"/>
    </row>
    <row r="9" spans="1:159" s="34" customFormat="1" ht="159.9" customHeight="1" thickBot="1" x14ac:dyDescent="0.35">
      <c r="A9" s="492"/>
      <c r="B9" s="463"/>
      <c r="C9" s="105" t="s">
        <v>1</v>
      </c>
      <c r="D9" s="106" t="s">
        <v>217</v>
      </c>
      <c r="E9" s="106" t="s">
        <v>3</v>
      </c>
      <c r="F9" s="106" t="s">
        <v>218</v>
      </c>
      <c r="G9" s="106" t="s">
        <v>195</v>
      </c>
      <c r="H9" s="106" t="s">
        <v>215</v>
      </c>
      <c r="I9" s="106" t="s">
        <v>219</v>
      </c>
      <c r="J9" s="107" t="s">
        <v>164</v>
      </c>
      <c r="K9" s="108" t="s">
        <v>217</v>
      </c>
      <c r="L9" s="106" t="s">
        <v>3</v>
      </c>
      <c r="M9" s="106" t="str">
        <f>$F$9</f>
        <v>ZAJĘCIA WARSZTATOWE</v>
      </c>
      <c r="N9" s="106" t="s">
        <v>215</v>
      </c>
      <c r="O9" s="106" t="s">
        <v>219</v>
      </c>
      <c r="P9" s="106" t="s">
        <v>18</v>
      </c>
      <c r="Q9" s="154" t="s">
        <v>212</v>
      </c>
      <c r="R9" s="105" t="s">
        <v>217</v>
      </c>
      <c r="S9" s="106" t="s">
        <v>3</v>
      </c>
      <c r="T9" s="106" t="str">
        <f>$F$9</f>
        <v>ZAJĘCIA WARSZTATOWE</v>
      </c>
      <c r="U9" s="106" t="s">
        <v>215</v>
      </c>
      <c r="V9" s="106" t="s">
        <v>219</v>
      </c>
      <c r="W9" s="106" t="s">
        <v>18</v>
      </c>
      <c r="X9" s="109" t="s">
        <v>212</v>
      </c>
      <c r="Y9" s="179" t="s">
        <v>217</v>
      </c>
      <c r="Z9" s="180" t="s">
        <v>3</v>
      </c>
      <c r="AA9" s="180" t="str">
        <f>$F$9</f>
        <v>ZAJĘCIA WARSZTATOWE</v>
      </c>
      <c r="AB9" s="180" t="s">
        <v>215</v>
      </c>
      <c r="AC9" s="180" t="str">
        <f>$J$9</f>
        <v>PRAKTYKI ZAWODOWE</v>
      </c>
      <c r="AD9" s="180" t="s">
        <v>18</v>
      </c>
      <c r="AE9" s="160" t="s">
        <v>212</v>
      </c>
      <c r="AF9" s="195" t="s">
        <v>217</v>
      </c>
      <c r="AG9" s="180" t="s">
        <v>3</v>
      </c>
      <c r="AH9" s="180" t="str">
        <f>$AA$9</f>
        <v>ZAJĘCIA WARSZTATOWE</v>
      </c>
      <c r="AI9" s="180" t="s">
        <v>215</v>
      </c>
      <c r="AJ9" s="180" t="s">
        <v>18</v>
      </c>
      <c r="AK9" s="111" t="s">
        <v>212</v>
      </c>
      <c r="AL9" s="105" t="s">
        <v>217</v>
      </c>
      <c r="AM9" s="106" t="s">
        <v>3</v>
      </c>
      <c r="AN9" s="106" t="str">
        <f>$AA$9</f>
        <v>ZAJĘCIA WARSZTATOWE</v>
      </c>
      <c r="AO9" s="106" t="str">
        <f>$AI$9</f>
        <v>LEKTORATY J. OBCYCH</v>
      </c>
      <c r="AP9" s="106" t="s">
        <v>18</v>
      </c>
      <c r="AQ9" s="154" t="s">
        <v>212</v>
      </c>
      <c r="AR9" s="105" t="s">
        <v>217</v>
      </c>
      <c r="AS9" s="106" t="s">
        <v>3</v>
      </c>
      <c r="AT9" s="106" t="str">
        <f>$F$9</f>
        <v>ZAJĘCIA WARSZTATOWE</v>
      </c>
      <c r="AU9" s="106" t="s">
        <v>164</v>
      </c>
      <c r="AV9" s="106" t="s">
        <v>18</v>
      </c>
      <c r="AW9" s="109" t="s">
        <v>212</v>
      </c>
      <c r="AX9" s="105" t="s">
        <v>217</v>
      </c>
      <c r="AY9" s="106" t="str">
        <f>$F$9</f>
        <v>ZAJĘCIA WARSZTATOWE</v>
      </c>
      <c r="AZ9" s="106" t="s">
        <v>195</v>
      </c>
      <c r="BA9" s="106" t="s">
        <v>164</v>
      </c>
      <c r="BB9" s="106" t="s">
        <v>18</v>
      </c>
      <c r="BC9" s="154" t="s">
        <v>212</v>
      </c>
      <c r="BD9" s="105" t="s">
        <v>217</v>
      </c>
      <c r="BE9" s="106" t="s">
        <v>3</v>
      </c>
      <c r="BF9" s="106" t="str">
        <f>$AA$9</f>
        <v>ZAJĘCIA WARSZTATOWE</v>
      </c>
      <c r="BG9" s="106" t="s">
        <v>195</v>
      </c>
      <c r="BH9" s="106" t="s">
        <v>164</v>
      </c>
      <c r="BI9" s="106" t="s">
        <v>18</v>
      </c>
      <c r="BJ9" s="110" t="s">
        <v>212</v>
      </c>
      <c r="BK9" s="179" t="s">
        <v>217</v>
      </c>
      <c r="BL9" s="180" t="s">
        <v>3</v>
      </c>
      <c r="BM9" s="180" t="str">
        <f>$AA$9</f>
        <v>ZAJĘCIA WARSZTATOWE</v>
      </c>
      <c r="BN9" s="180" t="s">
        <v>195</v>
      </c>
      <c r="BO9" s="180" t="s">
        <v>164</v>
      </c>
      <c r="BP9" s="180" t="s">
        <v>18</v>
      </c>
      <c r="BQ9" s="160" t="s">
        <v>212</v>
      </c>
      <c r="BR9" s="195" t="s">
        <v>217</v>
      </c>
      <c r="BS9" s="180" t="str">
        <f>$F$9</f>
        <v>ZAJĘCIA WARSZTATOWE</v>
      </c>
      <c r="BT9" s="182" t="s">
        <v>195</v>
      </c>
      <c r="BU9" s="180" t="s">
        <v>164</v>
      </c>
      <c r="BV9" s="182" t="s">
        <v>18</v>
      </c>
      <c r="BW9" s="111" t="s">
        <v>212</v>
      </c>
      <c r="BX9" s="429"/>
      <c r="BY9" s="432"/>
    </row>
    <row r="10" spans="1:159" s="25" customFormat="1" ht="20.100000000000001" customHeight="1" x14ac:dyDescent="0.3">
      <c r="A10" s="265">
        <v>1</v>
      </c>
      <c r="B10" s="266" t="s">
        <v>60</v>
      </c>
      <c r="C10" s="145">
        <f>SUM(D10:J10)</f>
        <v>15</v>
      </c>
      <c r="D10" s="20">
        <f>K10+R10+Y10+AF10+AL10+AR10+AX10+BD10+BK10+BR10</f>
        <v>15</v>
      </c>
      <c r="E10" s="20"/>
      <c r="F10" s="20"/>
      <c r="G10" s="20"/>
      <c r="H10" s="20"/>
      <c r="I10" s="20"/>
      <c r="J10" s="29"/>
      <c r="K10" s="201"/>
      <c r="L10" s="20"/>
      <c r="M10" s="20"/>
      <c r="N10" s="20"/>
      <c r="O10" s="20"/>
      <c r="P10" s="45"/>
      <c r="Q10" s="239"/>
      <c r="R10" s="145">
        <v>15</v>
      </c>
      <c r="S10" s="20"/>
      <c r="T10" s="20"/>
      <c r="U10" s="20"/>
      <c r="V10" s="20"/>
      <c r="W10" s="45">
        <v>2</v>
      </c>
      <c r="X10" s="246" t="s">
        <v>209</v>
      </c>
      <c r="Y10" s="145"/>
      <c r="Z10" s="20"/>
      <c r="AA10" s="20"/>
      <c r="AB10" s="20"/>
      <c r="AC10" s="20"/>
      <c r="AD10" s="45"/>
      <c r="AE10" s="239"/>
      <c r="AF10" s="145"/>
      <c r="AG10" s="20"/>
      <c r="AH10" s="20"/>
      <c r="AI10" s="20"/>
      <c r="AJ10" s="45"/>
      <c r="AK10" s="147"/>
      <c r="AL10" s="201"/>
      <c r="AM10" s="20"/>
      <c r="AN10" s="20"/>
      <c r="AO10" s="20"/>
      <c r="AP10" s="45"/>
      <c r="AQ10" s="239"/>
      <c r="AR10" s="145"/>
      <c r="AS10" s="20"/>
      <c r="AT10" s="20"/>
      <c r="AU10" s="20"/>
      <c r="AV10" s="45"/>
      <c r="AW10" s="246"/>
      <c r="AX10" s="145"/>
      <c r="AY10" s="20"/>
      <c r="AZ10" s="20"/>
      <c r="BA10" s="20"/>
      <c r="BB10" s="45"/>
      <c r="BC10" s="239"/>
      <c r="BD10" s="145"/>
      <c r="BE10" s="20"/>
      <c r="BF10" s="20"/>
      <c r="BG10" s="20"/>
      <c r="BH10" s="20"/>
      <c r="BI10" s="45"/>
      <c r="BJ10" s="147"/>
      <c r="BK10" s="201"/>
      <c r="BL10" s="20"/>
      <c r="BM10" s="20"/>
      <c r="BN10" s="20"/>
      <c r="BO10" s="20"/>
      <c r="BP10" s="45"/>
      <c r="BQ10" s="239"/>
      <c r="BR10" s="145"/>
      <c r="BS10" s="29"/>
      <c r="BT10" s="29"/>
      <c r="BU10" s="29"/>
      <c r="BV10" s="244"/>
      <c r="BW10" s="246"/>
      <c r="BX10" s="145">
        <f t="shared" ref="BX10:BX16" si="0">P10+W10+AD10+AJ10+AP10+AV10+BB10+BI10+BP10+BV10</f>
        <v>2</v>
      </c>
      <c r="BY10" s="254"/>
    </row>
    <row r="11" spans="1:159" s="25" customFormat="1" ht="20.100000000000001" customHeight="1" outlineLevel="1" x14ac:dyDescent="0.3">
      <c r="A11" s="60">
        <v>2</v>
      </c>
      <c r="B11" s="77" t="s">
        <v>45</v>
      </c>
      <c r="C11" s="18">
        <f t="shared" ref="C11:C14" si="1">SUM(D11:J11)</f>
        <v>15</v>
      </c>
      <c r="D11" s="11">
        <f>K11+R11+Y11+AF11+AL11+AR11+AX11+BD11+BK11+BR11</f>
        <v>15</v>
      </c>
      <c r="E11" s="11"/>
      <c r="F11" s="11"/>
      <c r="G11" s="11"/>
      <c r="H11" s="11"/>
      <c r="I11" s="11"/>
      <c r="J11" s="17"/>
      <c r="K11" s="62">
        <v>15</v>
      </c>
      <c r="L11" s="11"/>
      <c r="M11" s="11"/>
      <c r="N11" s="11"/>
      <c r="O11" s="11"/>
      <c r="P11" s="10">
        <v>1</v>
      </c>
      <c r="Q11" s="156" t="s">
        <v>209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6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6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6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6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3">
      <c r="A12" s="60">
        <v>3</v>
      </c>
      <c r="B12" s="77" t="s">
        <v>59</v>
      </c>
      <c r="C12" s="18">
        <f t="shared" si="1"/>
        <v>30</v>
      </c>
      <c r="D12" s="11">
        <f>K12+R12+Y12+AF12+AL12+AR12+AX12+BD12+BK12+BR12</f>
        <v>15</v>
      </c>
      <c r="E12" s="11">
        <f>L12+S12+Z12+AG12+AM12+AS12+BE12+BL12</f>
        <v>15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6"/>
      <c r="R12" s="18">
        <v>15</v>
      </c>
      <c r="S12" s="11">
        <v>15</v>
      </c>
      <c r="T12" s="11"/>
      <c r="U12" s="11"/>
      <c r="V12" s="11"/>
      <c r="W12" s="10">
        <v>2</v>
      </c>
      <c r="X12" s="81" t="s">
        <v>209</v>
      </c>
      <c r="Y12" s="18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3">
      <c r="A13" s="60">
        <v>4</v>
      </c>
      <c r="B13" s="77" t="s">
        <v>46</v>
      </c>
      <c r="C13" s="18">
        <f t="shared" si="1"/>
        <v>15</v>
      </c>
      <c r="D13" s="11">
        <f>K13+R13+Y13+AF13+AL13+AR13+AX13+BD13+BK13+BR13</f>
        <v>15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6"/>
      <c r="R13" s="18">
        <v>15</v>
      </c>
      <c r="S13" s="11"/>
      <c r="T13" s="11"/>
      <c r="U13" s="11"/>
      <c r="V13" s="11"/>
      <c r="W13" s="10">
        <v>1</v>
      </c>
      <c r="X13" s="81" t="s">
        <v>210</v>
      </c>
      <c r="Y13" s="18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3">
      <c r="A14" s="60">
        <v>5</v>
      </c>
      <c r="B14" s="77" t="s">
        <v>47</v>
      </c>
      <c r="C14" s="18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81" t="s">
        <v>210</v>
      </c>
      <c r="Y14" s="18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5">
      <c r="A15" s="69">
        <v>6</v>
      </c>
      <c r="B15" s="78" t="s">
        <v>48</v>
      </c>
      <c r="C15" s="75">
        <f>SUM(D15:J15)</f>
        <v>150</v>
      </c>
      <c r="D15" s="70"/>
      <c r="E15" s="70"/>
      <c r="F15" s="70"/>
      <c r="G15" s="70"/>
      <c r="H15" s="70">
        <f>N15+U15+AB15+AI15+AO15</f>
        <v>150</v>
      </c>
      <c r="I15" s="70"/>
      <c r="J15" s="71"/>
      <c r="K15" s="82"/>
      <c r="L15" s="70"/>
      <c r="M15" s="70"/>
      <c r="N15" s="70">
        <v>30</v>
      </c>
      <c r="O15" s="70"/>
      <c r="P15" s="39">
        <v>3</v>
      </c>
      <c r="Q15" s="157" t="s">
        <v>211</v>
      </c>
      <c r="R15" s="75"/>
      <c r="S15" s="70"/>
      <c r="T15" s="70"/>
      <c r="U15" s="70">
        <v>30</v>
      </c>
      <c r="V15" s="70"/>
      <c r="W15" s="39">
        <v>3</v>
      </c>
      <c r="X15" s="83" t="s">
        <v>211</v>
      </c>
      <c r="Y15" s="75"/>
      <c r="Z15" s="70"/>
      <c r="AA15" s="70"/>
      <c r="AB15" s="70">
        <v>30</v>
      </c>
      <c r="AC15" s="70"/>
      <c r="AD15" s="39">
        <v>2</v>
      </c>
      <c r="AE15" s="157" t="s">
        <v>211</v>
      </c>
      <c r="AF15" s="75"/>
      <c r="AG15" s="70"/>
      <c r="AH15" s="70"/>
      <c r="AI15" s="70">
        <v>30</v>
      </c>
      <c r="AJ15" s="39">
        <v>2</v>
      </c>
      <c r="AK15" s="85" t="s">
        <v>211</v>
      </c>
      <c r="AL15" s="82"/>
      <c r="AM15" s="70"/>
      <c r="AN15" s="70"/>
      <c r="AO15" s="70">
        <v>30</v>
      </c>
      <c r="AP15" s="39">
        <v>2</v>
      </c>
      <c r="AQ15" s="157" t="s">
        <v>209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7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7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4.9" customHeight="1" thickBot="1" x14ac:dyDescent="0.35">
      <c r="A16" s="388"/>
      <c r="B16" s="103" t="s">
        <v>170</v>
      </c>
      <c r="C16" s="324">
        <f>SUM(C10:C15)</f>
        <v>240</v>
      </c>
      <c r="D16" s="325">
        <f t="shared" ref="D16:J16" si="2">SUM(D10:D15)</f>
        <v>75</v>
      </c>
      <c r="E16" s="325">
        <f t="shared" si="2"/>
        <v>15</v>
      </c>
      <c r="F16" s="325">
        <f t="shared" si="2"/>
        <v>0</v>
      </c>
      <c r="G16" s="325">
        <f t="shared" si="2"/>
        <v>0</v>
      </c>
      <c r="H16" s="325">
        <f t="shared" si="2"/>
        <v>150</v>
      </c>
      <c r="I16" s="325">
        <f t="shared" si="2"/>
        <v>0</v>
      </c>
      <c r="J16" s="379">
        <f t="shared" si="2"/>
        <v>0</v>
      </c>
      <c r="K16" s="324">
        <f t="shared" ref="K16:BV16" si="3">SUM(K10:K15)</f>
        <v>15</v>
      </c>
      <c r="L16" s="325">
        <f t="shared" si="3"/>
        <v>0</v>
      </c>
      <c r="M16" s="325">
        <f t="shared" si="3"/>
        <v>0</v>
      </c>
      <c r="N16" s="325">
        <f t="shared" ref="N16" si="4">SUM(N10:N15)</f>
        <v>30</v>
      </c>
      <c r="O16" s="325">
        <f t="shared" si="3"/>
        <v>0</v>
      </c>
      <c r="P16" s="325">
        <f t="shared" si="3"/>
        <v>4</v>
      </c>
      <c r="Q16" s="327"/>
      <c r="R16" s="326">
        <f t="shared" si="3"/>
        <v>60</v>
      </c>
      <c r="S16" s="325">
        <f t="shared" si="3"/>
        <v>15</v>
      </c>
      <c r="T16" s="325">
        <f t="shared" si="3"/>
        <v>0</v>
      </c>
      <c r="U16" s="325">
        <f t="shared" ref="U16" si="5">SUM(U10:U15)</f>
        <v>30</v>
      </c>
      <c r="V16" s="325">
        <f t="shared" si="3"/>
        <v>0</v>
      </c>
      <c r="W16" s="325">
        <f t="shared" si="3"/>
        <v>9</v>
      </c>
      <c r="X16" s="328"/>
      <c r="Y16" s="324">
        <f t="shared" si="3"/>
        <v>0</v>
      </c>
      <c r="Z16" s="325">
        <f t="shared" si="3"/>
        <v>0</v>
      </c>
      <c r="AA16" s="325">
        <f t="shared" si="3"/>
        <v>0</v>
      </c>
      <c r="AB16" s="325">
        <f t="shared" si="3"/>
        <v>30</v>
      </c>
      <c r="AC16" s="325">
        <f t="shared" si="3"/>
        <v>0</v>
      </c>
      <c r="AD16" s="325">
        <f t="shared" si="3"/>
        <v>2</v>
      </c>
      <c r="AE16" s="327"/>
      <c r="AF16" s="326">
        <f t="shared" si="3"/>
        <v>0</v>
      </c>
      <c r="AG16" s="325">
        <f t="shared" si="3"/>
        <v>0</v>
      </c>
      <c r="AH16" s="325">
        <f t="shared" si="3"/>
        <v>0</v>
      </c>
      <c r="AI16" s="325">
        <f t="shared" si="3"/>
        <v>30</v>
      </c>
      <c r="AJ16" s="325">
        <f t="shared" si="3"/>
        <v>2</v>
      </c>
      <c r="AK16" s="328"/>
      <c r="AL16" s="324">
        <f t="shared" si="3"/>
        <v>0</v>
      </c>
      <c r="AM16" s="325">
        <f t="shared" si="3"/>
        <v>0</v>
      </c>
      <c r="AN16" s="325">
        <f t="shared" si="3"/>
        <v>0</v>
      </c>
      <c r="AO16" s="325">
        <f t="shared" si="3"/>
        <v>30</v>
      </c>
      <c r="AP16" s="325">
        <f t="shared" si="3"/>
        <v>2</v>
      </c>
      <c r="AQ16" s="327"/>
      <c r="AR16" s="326">
        <f t="shared" si="3"/>
        <v>0</v>
      </c>
      <c r="AS16" s="325">
        <f t="shared" si="3"/>
        <v>0</v>
      </c>
      <c r="AT16" s="325">
        <f t="shared" si="3"/>
        <v>0</v>
      </c>
      <c r="AU16" s="325">
        <f t="shared" si="3"/>
        <v>0</v>
      </c>
      <c r="AV16" s="325">
        <f t="shared" si="3"/>
        <v>0</v>
      </c>
      <c r="AW16" s="328"/>
      <c r="AX16" s="324">
        <f t="shared" si="3"/>
        <v>0</v>
      </c>
      <c r="AY16" s="325">
        <f t="shared" si="3"/>
        <v>0</v>
      </c>
      <c r="AZ16" s="325">
        <f t="shared" si="3"/>
        <v>0</v>
      </c>
      <c r="BA16" s="325">
        <f t="shared" si="3"/>
        <v>0</v>
      </c>
      <c r="BB16" s="325">
        <f t="shared" si="3"/>
        <v>0</v>
      </c>
      <c r="BC16" s="327"/>
      <c r="BD16" s="326">
        <f t="shared" si="3"/>
        <v>0</v>
      </c>
      <c r="BE16" s="325">
        <f t="shared" si="3"/>
        <v>0</v>
      </c>
      <c r="BF16" s="325">
        <f t="shared" si="3"/>
        <v>0</v>
      </c>
      <c r="BG16" s="325">
        <f t="shared" si="3"/>
        <v>0</v>
      </c>
      <c r="BH16" s="325">
        <f t="shared" si="3"/>
        <v>0</v>
      </c>
      <c r="BI16" s="325">
        <f t="shared" si="3"/>
        <v>0</v>
      </c>
      <c r="BJ16" s="328"/>
      <c r="BK16" s="324">
        <f t="shared" si="3"/>
        <v>0</v>
      </c>
      <c r="BL16" s="325">
        <f t="shared" si="3"/>
        <v>0</v>
      </c>
      <c r="BM16" s="325">
        <f t="shared" si="3"/>
        <v>0</v>
      </c>
      <c r="BN16" s="325">
        <f t="shared" si="3"/>
        <v>0</v>
      </c>
      <c r="BO16" s="325">
        <f t="shared" si="3"/>
        <v>0</v>
      </c>
      <c r="BP16" s="325">
        <f t="shared" si="3"/>
        <v>0</v>
      </c>
      <c r="BQ16" s="327"/>
      <c r="BR16" s="326">
        <f t="shared" si="3"/>
        <v>0</v>
      </c>
      <c r="BS16" s="325">
        <f t="shared" si="3"/>
        <v>0</v>
      </c>
      <c r="BT16" s="325">
        <f t="shared" si="3"/>
        <v>0</v>
      </c>
      <c r="BU16" s="325">
        <f t="shared" si="3"/>
        <v>0</v>
      </c>
      <c r="BV16" s="325">
        <f t="shared" si="3"/>
        <v>0</v>
      </c>
      <c r="BW16" s="329"/>
      <c r="BX16" s="324">
        <f t="shared" si="0"/>
        <v>19</v>
      </c>
      <c r="BY16" s="125">
        <f>Q16+X16+AE16+AK16+AQ16+AW16+BC16+BJ16+BQ16+BW16</f>
        <v>0</v>
      </c>
    </row>
    <row r="17" spans="1:77" s="52" customFormat="1" ht="30" customHeight="1" thickBot="1" x14ac:dyDescent="0.35">
      <c r="A17" s="252"/>
      <c r="B17" s="425" t="s">
        <v>24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426"/>
      <c r="AW17" s="426"/>
      <c r="AX17" s="426"/>
      <c r="AY17" s="426"/>
      <c r="AZ17" s="426"/>
      <c r="BA17" s="426"/>
      <c r="BB17" s="426"/>
      <c r="BC17" s="426"/>
      <c r="BD17" s="426"/>
      <c r="BE17" s="426"/>
      <c r="BF17" s="426"/>
      <c r="BG17" s="426"/>
      <c r="BH17" s="426"/>
      <c r="BI17" s="426"/>
      <c r="BJ17" s="426"/>
      <c r="BK17" s="426"/>
      <c r="BL17" s="426"/>
      <c r="BM17" s="426"/>
      <c r="BN17" s="426"/>
      <c r="BO17" s="426"/>
      <c r="BP17" s="426"/>
      <c r="BQ17" s="426"/>
      <c r="BR17" s="426"/>
      <c r="BS17" s="426"/>
      <c r="BT17" s="426"/>
      <c r="BU17" s="426"/>
      <c r="BV17" s="426"/>
      <c r="BW17" s="426"/>
      <c r="BX17" s="426"/>
      <c r="BY17" s="427"/>
    </row>
    <row r="18" spans="1:77" s="27" customFormat="1" ht="30" customHeight="1" x14ac:dyDescent="0.3">
      <c r="A18" s="490" t="s">
        <v>213</v>
      </c>
      <c r="B18" s="469" t="s">
        <v>0</v>
      </c>
      <c r="C18" s="438" t="s">
        <v>214</v>
      </c>
      <c r="D18" s="439"/>
      <c r="E18" s="439"/>
      <c r="F18" s="439"/>
      <c r="G18" s="439"/>
      <c r="H18" s="439"/>
      <c r="I18" s="439"/>
      <c r="J18" s="439"/>
      <c r="K18" s="422" t="s">
        <v>4</v>
      </c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4"/>
      <c r="Y18" s="423" t="s">
        <v>5</v>
      </c>
      <c r="Z18" s="423"/>
      <c r="AA18" s="423"/>
      <c r="AB18" s="423"/>
      <c r="AC18" s="423"/>
      <c r="AD18" s="423"/>
      <c r="AE18" s="423"/>
      <c r="AF18" s="423"/>
      <c r="AG18" s="423"/>
      <c r="AH18" s="423"/>
      <c r="AI18" s="423"/>
      <c r="AJ18" s="423"/>
      <c r="AK18" s="423"/>
      <c r="AL18" s="422" t="s">
        <v>6</v>
      </c>
      <c r="AM18" s="423"/>
      <c r="AN18" s="423"/>
      <c r="AO18" s="423"/>
      <c r="AP18" s="423"/>
      <c r="AQ18" s="423"/>
      <c r="AR18" s="423"/>
      <c r="AS18" s="423"/>
      <c r="AT18" s="423"/>
      <c r="AU18" s="423"/>
      <c r="AV18" s="423"/>
      <c r="AW18" s="424"/>
      <c r="AX18" s="423" t="s">
        <v>7</v>
      </c>
      <c r="AY18" s="423"/>
      <c r="AZ18" s="423"/>
      <c r="BA18" s="423"/>
      <c r="BB18" s="423"/>
      <c r="BC18" s="423"/>
      <c r="BD18" s="423"/>
      <c r="BE18" s="423"/>
      <c r="BF18" s="423"/>
      <c r="BG18" s="423"/>
      <c r="BH18" s="423"/>
      <c r="BI18" s="423"/>
      <c r="BJ18" s="423"/>
      <c r="BK18" s="422" t="s">
        <v>8</v>
      </c>
      <c r="BL18" s="423"/>
      <c r="BM18" s="423"/>
      <c r="BN18" s="423"/>
      <c r="BO18" s="423"/>
      <c r="BP18" s="423"/>
      <c r="BQ18" s="423"/>
      <c r="BR18" s="423"/>
      <c r="BS18" s="423"/>
      <c r="BT18" s="423"/>
      <c r="BU18" s="423"/>
      <c r="BV18" s="423"/>
      <c r="BW18" s="424"/>
      <c r="BX18" s="428" t="s">
        <v>208</v>
      </c>
      <c r="BY18" s="430" t="s">
        <v>224</v>
      </c>
    </row>
    <row r="19" spans="1:77" s="27" customFormat="1" ht="30" customHeight="1" thickBot="1" x14ac:dyDescent="0.35">
      <c r="A19" s="491"/>
      <c r="B19" s="462"/>
      <c r="C19" s="440"/>
      <c r="D19" s="441"/>
      <c r="E19" s="441"/>
      <c r="F19" s="441"/>
      <c r="G19" s="441"/>
      <c r="H19" s="441"/>
      <c r="I19" s="441"/>
      <c r="J19" s="441"/>
      <c r="K19" s="418" t="s">
        <v>9</v>
      </c>
      <c r="L19" s="419"/>
      <c r="M19" s="419"/>
      <c r="N19" s="419"/>
      <c r="O19" s="419"/>
      <c r="P19" s="419"/>
      <c r="Q19" s="420"/>
      <c r="R19" s="419" t="s">
        <v>220</v>
      </c>
      <c r="S19" s="419"/>
      <c r="T19" s="419"/>
      <c r="U19" s="419"/>
      <c r="V19" s="419"/>
      <c r="W19" s="419"/>
      <c r="X19" s="421"/>
      <c r="Y19" s="419" t="s">
        <v>10</v>
      </c>
      <c r="Z19" s="419"/>
      <c r="AA19" s="419"/>
      <c r="AB19" s="419"/>
      <c r="AC19" s="419"/>
      <c r="AD19" s="419"/>
      <c r="AE19" s="420"/>
      <c r="AF19" s="419" t="s">
        <v>11</v>
      </c>
      <c r="AG19" s="419"/>
      <c r="AH19" s="419"/>
      <c r="AI19" s="419"/>
      <c r="AJ19" s="419"/>
      <c r="AK19" s="419"/>
      <c r="AL19" s="418" t="s">
        <v>12</v>
      </c>
      <c r="AM19" s="419"/>
      <c r="AN19" s="419"/>
      <c r="AO19" s="419"/>
      <c r="AP19" s="419"/>
      <c r="AQ19" s="420"/>
      <c r="AR19" s="419" t="s">
        <v>13</v>
      </c>
      <c r="AS19" s="419"/>
      <c r="AT19" s="419"/>
      <c r="AU19" s="419"/>
      <c r="AV19" s="419"/>
      <c r="AW19" s="421"/>
      <c r="AX19" s="419" t="s">
        <v>14</v>
      </c>
      <c r="AY19" s="419"/>
      <c r="AZ19" s="419"/>
      <c r="BA19" s="419"/>
      <c r="BB19" s="419"/>
      <c r="BC19" s="420"/>
      <c r="BD19" s="419" t="s">
        <v>15</v>
      </c>
      <c r="BE19" s="419"/>
      <c r="BF19" s="419"/>
      <c r="BG19" s="419"/>
      <c r="BH19" s="419"/>
      <c r="BI19" s="419"/>
      <c r="BJ19" s="419"/>
      <c r="BK19" s="418" t="s">
        <v>16</v>
      </c>
      <c r="BL19" s="419"/>
      <c r="BM19" s="419"/>
      <c r="BN19" s="419"/>
      <c r="BO19" s="419"/>
      <c r="BP19" s="419"/>
      <c r="BQ19" s="420"/>
      <c r="BR19" s="419" t="s">
        <v>17</v>
      </c>
      <c r="BS19" s="419"/>
      <c r="BT19" s="419"/>
      <c r="BU19" s="419"/>
      <c r="BV19" s="419"/>
      <c r="BW19" s="421"/>
      <c r="BX19" s="428"/>
      <c r="BY19" s="431"/>
    </row>
    <row r="20" spans="1:77" s="34" customFormat="1" ht="151.19999999999999" customHeight="1" thickBot="1" x14ac:dyDescent="0.35">
      <c r="A20" s="492"/>
      <c r="B20" s="463"/>
      <c r="C20" s="179" t="s">
        <v>1</v>
      </c>
      <c r="D20" s="180" t="s">
        <v>217</v>
      </c>
      <c r="E20" s="180" t="s">
        <v>3</v>
      </c>
      <c r="F20" s="180" t="s">
        <v>218</v>
      </c>
      <c r="G20" s="180" t="s">
        <v>195</v>
      </c>
      <c r="H20" s="180" t="s">
        <v>215</v>
      </c>
      <c r="I20" s="180" t="s">
        <v>219</v>
      </c>
      <c r="J20" s="267" t="s">
        <v>164</v>
      </c>
      <c r="K20" s="105" t="s">
        <v>217</v>
      </c>
      <c r="L20" s="106" t="s">
        <v>3</v>
      </c>
      <c r="M20" s="106" t="str">
        <f>$F$9</f>
        <v>ZAJĘCIA WARSZTATOWE</v>
      </c>
      <c r="N20" s="106" t="s">
        <v>215</v>
      </c>
      <c r="O20" s="106" t="s">
        <v>219</v>
      </c>
      <c r="P20" s="106" t="s">
        <v>18</v>
      </c>
      <c r="Q20" s="154" t="s">
        <v>212</v>
      </c>
      <c r="R20" s="105" t="s">
        <v>217</v>
      </c>
      <c r="S20" s="106" t="s">
        <v>3</v>
      </c>
      <c r="T20" s="106" t="str">
        <f>$F$9</f>
        <v>ZAJĘCIA WARSZTATOWE</v>
      </c>
      <c r="U20" s="106" t="s">
        <v>215</v>
      </c>
      <c r="V20" s="106" t="s">
        <v>219</v>
      </c>
      <c r="W20" s="106" t="s">
        <v>18</v>
      </c>
      <c r="X20" s="109" t="s">
        <v>212</v>
      </c>
      <c r="Y20" s="105" t="s">
        <v>217</v>
      </c>
      <c r="Z20" s="106" t="s">
        <v>3</v>
      </c>
      <c r="AA20" s="106" t="str">
        <f>$F$9</f>
        <v>ZAJĘCIA WARSZTATOWE</v>
      </c>
      <c r="AB20" s="106" t="s">
        <v>215</v>
      </c>
      <c r="AC20" s="106" t="str">
        <f>$J$9</f>
        <v>PRAKTYKI ZAWODOWE</v>
      </c>
      <c r="AD20" s="106" t="s">
        <v>18</v>
      </c>
      <c r="AE20" s="154" t="s">
        <v>212</v>
      </c>
      <c r="AF20" s="105" t="s">
        <v>217</v>
      </c>
      <c r="AG20" s="106" t="s">
        <v>3</v>
      </c>
      <c r="AH20" s="106" t="str">
        <f>$AA$9</f>
        <v>ZAJĘCIA WARSZTATOWE</v>
      </c>
      <c r="AI20" s="106" t="s">
        <v>215</v>
      </c>
      <c r="AJ20" s="106" t="s">
        <v>18</v>
      </c>
      <c r="AK20" s="110" t="s">
        <v>212</v>
      </c>
      <c r="AL20" s="179" t="s">
        <v>217</v>
      </c>
      <c r="AM20" s="180" t="s">
        <v>3</v>
      </c>
      <c r="AN20" s="180" t="str">
        <f>$AA$9</f>
        <v>ZAJĘCIA WARSZTATOWE</v>
      </c>
      <c r="AO20" s="180" t="str">
        <f>$AI$9</f>
        <v>LEKTORATY J. OBCYCH</v>
      </c>
      <c r="AP20" s="180" t="s">
        <v>18</v>
      </c>
      <c r="AQ20" s="160" t="s">
        <v>212</v>
      </c>
      <c r="AR20" s="195" t="s">
        <v>217</v>
      </c>
      <c r="AS20" s="180" t="s">
        <v>3</v>
      </c>
      <c r="AT20" s="180" t="str">
        <f>$F$9</f>
        <v>ZAJĘCIA WARSZTATOWE</v>
      </c>
      <c r="AU20" s="180" t="s">
        <v>164</v>
      </c>
      <c r="AV20" s="180" t="s">
        <v>18</v>
      </c>
      <c r="AW20" s="111" t="s">
        <v>212</v>
      </c>
      <c r="AX20" s="105" t="s">
        <v>217</v>
      </c>
      <c r="AY20" s="106" t="str">
        <f>$F$9</f>
        <v>ZAJĘCIA WARSZTATOWE</v>
      </c>
      <c r="AZ20" s="106" t="s">
        <v>195</v>
      </c>
      <c r="BA20" s="106" t="s">
        <v>164</v>
      </c>
      <c r="BB20" s="106" t="s">
        <v>18</v>
      </c>
      <c r="BC20" s="154" t="s">
        <v>212</v>
      </c>
      <c r="BD20" s="105" t="s">
        <v>217</v>
      </c>
      <c r="BE20" s="106" t="s">
        <v>3</v>
      </c>
      <c r="BF20" s="106" t="str">
        <f>$AA$9</f>
        <v>ZAJĘCIA WARSZTATOWE</v>
      </c>
      <c r="BG20" s="106" t="s">
        <v>195</v>
      </c>
      <c r="BH20" s="106" t="s">
        <v>164</v>
      </c>
      <c r="BI20" s="106" t="s">
        <v>18</v>
      </c>
      <c r="BJ20" s="110" t="s">
        <v>212</v>
      </c>
      <c r="BK20" s="179" t="s">
        <v>217</v>
      </c>
      <c r="BL20" s="180" t="s">
        <v>3</v>
      </c>
      <c r="BM20" s="180" t="str">
        <f>$AA$9</f>
        <v>ZAJĘCIA WARSZTATOWE</v>
      </c>
      <c r="BN20" s="180" t="s">
        <v>195</v>
      </c>
      <c r="BO20" s="180" t="s">
        <v>164</v>
      </c>
      <c r="BP20" s="180" t="s">
        <v>18</v>
      </c>
      <c r="BQ20" s="160" t="s">
        <v>212</v>
      </c>
      <c r="BR20" s="195" t="s">
        <v>217</v>
      </c>
      <c r="BS20" s="180" t="str">
        <f>$F$9</f>
        <v>ZAJĘCIA WARSZTATOWE</v>
      </c>
      <c r="BT20" s="182" t="s">
        <v>195</v>
      </c>
      <c r="BU20" s="180" t="s">
        <v>164</v>
      </c>
      <c r="BV20" s="182" t="s">
        <v>18</v>
      </c>
      <c r="BW20" s="111" t="s">
        <v>212</v>
      </c>
      <c r="BX20" s="429"/>
      <c r="BY20" s="432"/>
    </row>
    <row r="21" spans="1:77" s="51" customFormat="1" ht="24.9" customHeight="1" thickBot="1" x14ac:dyDescent="0.35">
      <c r="A21" s="389"/>
      <c r="B21" s="459" t="s">
        <v>25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10"/>
      <c r="BY21" s="411"/>
    </row>
    <row r="22" spans="1:77" s="27" customFormat="1" ht="20.100000000000001" customHeight="1" outlineLevel="2" x14ac:dyDescent="0.3">
      <c r="A22" s="58">
        <v>7</v>
      </c>
      <c r="B22" s="76" t="s">
        <v>49</v>
      </c>
      <c r="C22" s="79">
        <f>SUM(D22:J22)</f>
        <v>30</v>
      </c>
      <c r="D22" s="66">
        <f>K22+R22+Y22+AF22+AL22+AR22+AX22+BD22+BK22+BR22</f>
        <v>15</v>
      </c>
      <c r="E22" s="66">
        <f t="shared" ref="E22:E24" si="6">L22+S22+Z22+AG22+AM22+AS22+BE22+BL22</f>
        <v>15</v>
      </c>
      <c r="F22" s="66"/>
      <c r="G22" s="66"/>
      <c r="H22" s="66"/>
      <c r="I22" s="66"/>
      <c r="J22" s="68"/>
      <c r="K22" s="79">
        <v>15</v>
      </c>
      <c r="L22" s="66">
        <v>15</v>
      </c>
      <c r="M22" s="66"/>
      <c r="N22" s="66"/>
      <c r="O22" s="66"/>
      <c r="P22" s="57">
        <v>4</v>
      </c>
      <c r="Q22" s="155" t="s">
        <v>209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5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5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5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5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3">
      <c r="A23" s="60">
        <v>8</v>
      </c>
      <c r="B23" s="77" t="s">
        <v>63</v>
      </c>
      <c r="C23" s="62">
        <f t="shared" ref="C23:C24" si="7">SUM(D23:J23)</f>
        <v>30</v>
      </c>
      <c r="D23" s="11">
        <f>K23+R23+Y23+AF23+AL23+AR23+AX23+BD23+BK23+BR23</f>
        <v>15</v>
      </c>
      <c r="E23" s="11">
        <f t="shared" si="6"/>
        <v>15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6"/>
      <c r="R23" s="18">
        <v>15</v>
      </c>
      <c r="S23" s="11">
        <v>15</v>
      </c>
      <c r="T23" s="11"/>
      <c r="U23" s="11"/>
      <c r="V23" s="11"/>
      <c r="W23" s="10">
        <v>4</v>
      </c>
      <c r="X23" s="81" t="s">
        <v>209</v>
      </c>
      <c r="Y23" s="18"/>
      <c r="Z23" s="11"/>
      <c r="AA23" s="11"/>
      <c r="AB23" s="11"/>
      <c r="AC23" s="11"/>
      <c r="AD23" s="10"/>
      <c r="AE23" s="156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6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6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6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5">
      <c r="A24" s="69">
        <v>9</v>
      </c>
      <c r="B24" s="78" t="s">
        <v>62</v>
      </c>
      <c r="C24" s="82">
        <f t="shared" si="7"/>
        <v>30</v>
      </c>
      <c r="D24" s="70">
        <f>K24+R24+Y24+AF24+AL24+AR24+AX24+BD24+BK24+BR24</f>
        <v>15</v>
      </c>
      <c r="E24" s="70">
        <f t="shared" si="6"/>
        <v>15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7"/>
      <c r="R24" s="75"/>
      <c r="S24" s="70"/>
      <c r="T24" s="70"/>
      <c r="U24" s="70"/>
      <c r="V24" s="70"/>
      <c r="W24" s="39"/>
      <c r="X24" s="83"/>
      <c r="Y24" s="75">
        <v>15</v>
      </c>
      <c r="Z24" s="70">
        <v>15</v>
      </c>
      <c r="AA24" s="70"/>
      <c r="AB24" s="70"/>
      <c r="AC24" s="70"/>
      <c r="AD24" s="39">
        <v>4</v>
      </c>
      <c r="AE24" s="157" t="s">
        <v>209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7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7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7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23" customFormat="1" ht="24.9" customHeight="1" outlineLevel="1" thickBot="1" x14ac:dyDescent="0.35">
      <c r="A25" s="484" t="s">
        <v>171</v>
      </c>
      <c r="B25" s="485"/>
      <c r="C25" s="402">
        <f>SUM(D25:J25)</f>
        <v>90</v>
      </c>
      <c r="D25" s="296">
        <f t="shared" ref="D25:J25" si="8">SUM(D22:D24)</f>
        <v>45</v>
      </c>
      <c r="E25" s="409">
        <f>L25+S25+Z25+AG25+AM25+AS25+BE25+BL25</f>
        <v>45</v>
      </c>
      <c r="F25" s="296">
        <f t="shared" si="8"/>
        <v>0</v>
      </c>
      <c r="G25" s="296">
        <f t="shared" si="8"/>
        <v>0</v>
      </c>
      <c r="H25" s="296">
        <f t="shared" si="8"/>
        <v>0</v>
      </c>
      <c r="I25" s="296">
        <f t="shared" si="8"/>
        <v>0</v>
      </c>
      <c r="J25" s="395">
        <f t="shared" si="8"/>
        <v>0</v>
      </c>
      <c r="K25" s="310">
        <f t="shared" ref="K25:BV25" si="9">SUM(K22:K24)</f>
        <v>15</v>
      </c>
      <c r="L25" s="311">
        <f t="shared" si="9"/>
        <v>15</v>
      </c>
      <c r="M25" s="311">
        <f t="shared" si="9"/>
        <v>0</v>
      </c>
      <c r="N25" s="311">
        <f t="shared" ref="N25" si="10">SUM(N22:N24)</f>
        <v>0</v>
      </c>
      <c r="O25" s="311">
        <f t="shared" si="9"/>
        <v>0</v>
      </c>
      <c r="P25" s="311">
        <f t="shared" si="9"/>
        <v>4</v>
      </c>
      <c r="Q25" s="314"/>
      <c r="R25" s="313">
        <f t="shared" si="9"/>
        <v>15</v>
      </c>
      <c r="S25" s="311">
        <f t="shared" si="9"/>
        <v>15</v>
      </c>
      <c r="T25" s="311">
        <f t="shared" si="9"/>
        <v>0</v>
      </c>
      <c r="U25" s="311">
        <f t="shared" ref="U25" si="11">SUM(U22:U24)</f>
        <v>0</v>
      </c>
      <c r="V25" s="311">
        <f t="shared" si="9"/>
        <v>0</v>
      </c>
      <c r="W25" s="311">
        <f t="shared" si="9"/>
        <v>4</v>
      </c>
      <c r="X25" s="316"/>
      <c r="Y25" s="313">
        <f t="shared" si="9"/>
        <v>15</v>
      </c>
      <c r="Z25" s="311">
        <f t="shared" si="9"/>
        <v>15</v>
      </c>
      <c r="AA25" s="311">
        <f t="shared" si="9"/>
        <v>0</v>
      </c>
      <c r="AB25" s="311">
        <f t="shared" si="9"/>
        <v>0</v>
      </c>
      <c r="AC25" s="311">
        <f t="shared" si="9"/>
        <v>0</v>
      </c>
      <c r="AD25" s="311">
        <f t="shared" si="9"/>
        <v>4</v>
      </c>
      <c r="AE25" s="314"/>
      <c r="AF25" s="313">
        <f t="shared" si="9"/>
        <v>0</v>
      </c>
      <c r="AG25" s="311">
        <f t="shared" si="9"/>
        <v>0</v>
      </c>
      <c r="AH25" s="311">
        <f t="shared" si="9"/>
        <v>0</v>
      </c>
      <c r="AI25" s="311">
        <f t="shared" si="9"/>
        <v>0</v>
      </c>
      <c r="AJ25" s="311">
        <f t="shared" si="9"/>
        <v>0</v>
      </c>
      <c r="AK25" s="315"/>
      <c r="AL25" s="310">
        <f t="shared" si="9"/>
        <v>0</v>
      </c>
      <c r="AM25" s="311">
        <f t="shared" si="9"/>
        <v>0</v>
      </c>
      <c r="AN25" s="311">
        <f t="shared" si="9"/>
        <v>0</v>
      </c>
      <c r="AO25" s="311">
        <f t="shared" si="9"/>
        <v>0</v>
      </c>
      <c r="AP25" s="311">
        <f t="shared" si="9"/>
        <v>0</v>
      </c>
      <c r="AQ25" s="314"/>
      <c r="AR25" s="313">
        <f t="shared" si="9"/>
        <v>0</v>
      </c>
      <c r="AS25" s="311">
        <f t="shared" si="9"/>
        <v>0</v>
      </c>
      <c r="AT25" s="311">
        <f t="shared" si="9"/>
        <v>0</v>
      </c>
      <c r="AU25" s="311">
        <f t="shared" si="9"/>
        <v>0</v>
      </c>
      <c r="AV25" s="311">
        <f t="shared" si="9"/>
        <v>0</v>
      </c>
      <c r="AW25" s="316"/>
      <c r="AX25" s="313">
        <f t="shared" si="9"/>
        <v>0</v>
      </c>
      <c r="AY25" s="311">
        <f t="shared" si="9"/>
        <v>0</v>
      </c>
      <c r="AZ25" s="311">
        <f t="shared" si="9"/>
        <v>0</v>
      </c>
      <c r="BA25" s="311">
        <f t="shared" si="9"/>
        <v>0</v>
      </c>
      <c r="BB25" s="311">
        <f t="shared" si="9"/>
        <v>0</v>
      </c>
      <c r="BC25" s="314"/>
      <c r="BD25" s="313">
        <f t="shared" si="9"/>
        <v>0</v>
      </c>
      <c r="BE25" s="311">
        <f t="shared" si="9"/>
        <v>0</v>
      </c>
      <c r="BF25" s="311">
        <f t="shared" si="9"/>
        <v>0</v>
      </c>
      <c r="BG25" s="311">
        <f t="shared" si="9"/>
        <v>0</v>
      </c>
      <c r="BH25" s="311">
        <f t="shared" si="9"/>
        <v>0</v>
      </c>
      <c r="BI25" s="311">
        <f t="shared" si="9"/>
        <v>0</v>
      </c>
      <c r="BJ25" s="315"/>
      <c r="BK25" s="311">
        <f t="shared" si="9"/>
        <v>0</v>
      </c>
      <c r="BL25" s="311">
        <f t="shared" si="9"/>
        <v>0</v>
      </c>
      <c r="BM25" s="311">
        <f t="shared" si="9"/>
        <v>0</v>
      </c>
      <c r="BN25" s="311">
        <f t="shared" si="9"/>
        <v>0</v>
      </c>
      <c r="BO25" s="311">
        <f t="shared" si="9"/>
        <v>0</v>
      </c>
      <c r="BP25" s="311">
        <f t="shared" si="9"/>
        <v>0</v>
      </c>
      <c r="BQ25" s="314"/>
      <c r="BR25" s="313">
        <f t="shared" si="9"/>
        <v>0</v>
      </c>
      <c r="BS25" s="311">
        <f t="shared" si="9"/>
        <v>0</v>
      </c>
      <c r="BT25" s="311">
        <f t="shared" si="9"/>
        <v>0</v>
      </c>
      <c r="BU25" s="311">
        <f t="shared" si="9"/>
        <v>0</v>
      </c>
      <c r="BV25" s="311">
        <f t="shared" si="9"/>
        <v>0</v>
      </c>
      <c r="BW25" s="316"/>
      <c r="BX25" s="310">
        <f>P25+W25+AD25+AJ25+AP25+AV25+BB25+BI25+BP25+BV25</f>
        <v>12</v>
      </c>
      <c r="BY25" s="312"/>
    </row>
    <row r="26" spans="1:77" s="51" customFormat="1" ht="24.9" customHeight="1" outlineLevel="1" thickBot="1" x14ac:dyDescent="0.35">
      <c r="A26" s="127"/>
      <c r="B26" s="459" t="s">
        <v>26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60"/>
    </row>
    <row r="27" spans="1:77" s="27" customFormat="1" ht="20.100000000000001" customHeight="1" outlineLevel="2" x14ac:dyDescent="0.3">
      <c r="A27" s="58">
        <v>10</v>
      </c>
      <c r="B27" s="76" t="s">
        <v>51</v>
      </c>
      <c r="C27" s="74">
        <f>SUM(D27:J27)</f>
        <v>30</v>
      </c>
      <c r="D27" s="66">
        <f>K27+R27+Y27+AF27+AL27+AR27+AX27+BD27+BK27+BR27</f>
        <v>15</v>
      </c>
      <c r="E27" s="11">
        <f t="shared" ref="E27:E30" si="12">L27+S27+Z27+AG27+AM27+AS27+BE27+BL27</f>
        <v>15</v>
      </c>
      <c r="F27" s="66"/>
      <c r="G27" s="66"/>
      <c r="H27" s="66"/>
      <c r="I27" s="66"/>
      <c r="J27" s="67"/>
      <c r="K27" s="79">
        <v>15</v>
      </c>
      <c r="L27" s="66">
        <v>15</v>
      </c>
      <c r="M27" s="66"/>
      <c r="N27" s="66"/>
      <c r="O27" s="66"/>
      <c r="P27" s="57">
        <v>3</v>
      </c>
      <c r="Q27" s="155" t="s">
        <v>209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5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5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5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5"/>
      <c r="BR27" s="74"/>
      <c r="BS27" s="67"/>
      <c r="BT27" s="67"/>
      <c r="BU27" s="67"/>
      <c r="BV27" s="40"/>
      <c r="BW27" s="80"/>
      <c r="BX27" s="18">
        <f t="shared" ref="BX27:BX32" si="13">P27+W27+AD27+AJ27+AP27+AV27+BB27+BI27+BP27+BV27</f>
        <v>3</v>
      </c>
      <c r="BY27" s="68"/>
    </row>
    <row r="28" spans="1:77" s="27" customFormat="1" ht="20.100000000000001" customHeight="1" outlineLevel="2" x14ac:dyDescent="0.3">
      <c r="A28" s="60">
        <v>11</v>
      </c>
      <c r="B28" s="77" t="s">
        <v>52</v>
      </c>
      <c r="C28" s="18">
        <f t="shared" ref="C28:C31" si="14">SUM(D28:J28)</f>
        <v>30</v>
      </c>
      <c r="D28" s="11">
        <f>K28+R28+Y28+AF28+AL28+AR28+AX28+BD28+BK28+BR28</f>
        <v>15</v>
      </c>
      <c r="E28" s="11">
        <f t="shared" si="12"/>
        <v>15</v>
      </c>
      <c r="F28" s="11"/>
      <c r="G28" s="11"/>
      <c r="H28" s="11"/>
      <c r="I28" s="11"/>
      <c r="J28" s="17"/>
      <c r="K28" s="62">
        <v>15</v>
      </c>
      <c r="L28" s="11">
        <v>15</v>
      </c>
      <c r="M28" s="11"/>
      <c r="N28" s="11"/>
      <c r="O28" s="11"/>
      <c r="P28" s="10">
        <v>3</v>
      </c>
      <c r="Q28" s="156" t="s">
        <v>209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6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6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6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6"/>
      <c r="BR28" s="18"/>
      <c r="BS28" s="17"/>
      <c r="BT28" s="17"/>
      <c r="BU28" s="17"/>
      <c r="BV28" s="21"/>
      <c r="BW28" s="81"/>
      <c r="BX28" s="18">
        <f t="shared" si="13"/>
        <v>3</v>
      </c>
      <c r="BY28" s="59"/>
    </row>
    <row r="29" spans="1:77" s="27" customFormat="1" ht="20.100000000000001" customHeight="1" outlineLevel="2" x14ac:dyDescent="0.3">
      <c r="A29" s="60">
        <v>12</v>
      </c>
      <c r="B29" s="77" t="s">
        <v>53</v>
      </c>
      <c r="C29" s="18">
        <f t="shared" si="14"/>
        <v>30</v>
      </c>
      <c r="D29" s="11">
        <f>K29+R29+Y29+AF29+AL29+AR29+AX29+BD29+BK29+BR29</f>
        <v>15</v>
      </c>
      <c r="E29" s="11">
        <f t="shared" si="12"/>
        <v>15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6"/>
      <c r="R29" s="18">
        <v>15</v>
      </c>
      <c r="S29" s="11">
        <v>15</v>
      </c>
      <c r="T29" s="11"/>
      <c r="U29" s="11"/>
      <c r="V29" s="11"/>
      <c r="W29" s="10">
        <v>3</v>
      </c>
      <c r="X29" s="81" t="s">
        <v>209</v>
      </c>
      <c r="Y29" s="18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6"/>
      <c r="BR29" s="18"/>
      <c r="BS29" s="17"/>
      <c r="BT29" s="17"/>
      <c r="BU29" s="17"/>
      <c r="BV29" s="21"/>
      <c r="BW29" s="81"/>
      <c r="BX29" s="18">
        <f t="shared" si="13"/>
        <v>3</v>
      </c>
      <c r="BY29" s="59"/>
    </row>
    <row r="30" spans="1:77" s="27" customFormat="1" ht="20.100000000000001" customHeight="1" outlineLevel="2" x14ac:dyDescent="0.3">
      <c r="A30" s="60">
        <v>13</v>
      </c>
      <c r="B30" s="77" t="s">
        <v>54</v>
      </c>
      <c r="C30" s="18">
        <f t="shared" si="14"/>
        <v>30</v>
      </c>
      <c r="D30" s="11">
        <f>K30+R30+Y30+AF30+AL30+AR30+AX30+BD30+BK30+BR30</f>
        <v>15</v>
      </c>
      <c r="E30" s="11">
        <f t="shared" si="12"/>
        <v>15</v>
      </c>
      <c r="F30" s="11"/>
      <c r="G30" s="11"/>
      <c r="H30" s="11"/>
      <c r="I30" s="11"/>
      <c r="J30" s="17"/>
      <c r="K30" s="62">
        <v>15</v>
      </c>
      <c r="L30" s="11">
        <v>15</v>
      </c>
      <c r="M30" s="11"/>
      <c r="N30" s="11"/>
      <c r="O30" s="11"/>
      <c r="P30" s="10">
        <v>3</v>
      </c>
      <c r="Q30" s="156" t="s">
        <v>209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6"/>
      <c r="BR30" s="18"/>
      <c r="BS30" s="17"/>
      <c r="BT30" s="17"/>
      <c r="BU30" s="17"/>
      <c r="BV30" s="21"/>
      <c r="BW30" s="81"/>
      <c r="BX30" s="18">
        <f t="shared" si="13"/>
        <v>3</v>
      </c>
      <c r="BY30" s="59"/>
    </row>
    <row r="31" spans="1:77" s="27" customFormat="1" ht="20.100000000000001" customHeight="1" outlineLevel="2" thickBot="1" x14ac:dyDescent="0.35">
      <c r="A31" s="69">
        <v>14</v>
      </c>
      <c r="B31" s="78" t="s">
        <v>61</v>
      </c>
      <c r="C31" s="75">
        <f t="shared" si="14"/>
        <v>15</v>
      </c>
      <c r="D31" s="70">
        <f>K31+R31+Y31+AF31+AL31+AR31+AX31+BD31+BK31+BR31</f>
        <v>15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7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7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7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7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7"/>
      <c r="BR31" s="75">
        <v>15</v>
      </c>
      <c r="BS31" s="71"/>
      <c r="BT31" s="71"/>
      <c r="BU31" s="71"/>
      <c r="BV31" s="72">
        <v>1</v>
      </c>
      <c r="BW31" s="83" t="s">
        <v>210</v>
      </c>
      <c r="BX31" s="41">
        <f t="shared" si="13"/>
        <v>1</v>
      </c>
      <c r="BY31" s="73"/>
    </row>
    <row r="32" spans="1:77" s="408" customFormat="1" ht="24.9" customHeight="1" outlineLevel="1" thickBot="1" x14ac:dyDescent="0.35">
      <c r="A32" s="484" t="s">
        <v>172</v>
      </c>
      <c r="B32" s="485"/>
      <c r="C32" s="406">
        <f>SUM(D32:J32)</f>
        <v>135</v>
      </c>
      <c r="D32" s="311">
        <f t="shared" ref="D32:J32" si="15">SUM(D27:D31)</f>
        <v>75</v>
      </c>
      <c r="E32" s="407">
        <f>L32+S32+Z32+AG32+AM32+AS32+BE32+BL32</f>
        <v>60</v>
      </c>
      <c r="F32" s="311">
        <f t="shared" si="15"/>
        <v>0</v>
      </c>
      <c r="G32" s="311">
        <f t="shared" si="15"/>
        <v>0</v>
      </c>
      <c r="H32" s="311">
        <f t="shared" si="15"/>
        <v>0</v>
      </c>
      <c r="I32" s="311">
        <f t="shared" si="15"/>
        <v>0</v>
      </c>
      <c r="J32" s="383">
        <f t="shared" si="15"/>
        <v>0</v>
      </c>
      <c r="K32" s="310">
        <f t="shared" ref="K32:BV32" si="16">SUM(K27:K31)</f>
        <v>45</v>
      </c>
      <c r="L32" s="311">
        <f t="shared" si="16"/>
        <v>45</v>
      </c>
      <c r="M32" s="311">
        <f t="shared" si="16"/>
        <v>0</v>
      </c>
      <c r="N32" s="311">
        <f t="shared" ref="N32" si="17">SUM(N27:N31)</f>
        <v>0</v>
      </c>
      <c r="O32" s="311">
        <f t="shared" si="16"/>
        <v>0</v>
      </c>
      <c r="P32" s="311">
        <f t="shared" si="16"/>
        <v>9</v>
      </c>
      <c r="Q32" s="314"/>
      <c r="R32" s="313">
        <f t="shared" si="16"/>
        <v>15</v>
      </c>
      <c r="S32" s="311">
        <f t="shared" si="16"/>
        <v>15</v>
      </c>
      <c r="T32" s="311">
        <f t="shared" si="16"/>
        <v>0</v>
      </c>
      <c r="U32" s="311">
        <f t="shared" ref="U32" si="18">SUM(U27:U31)</f>
        <v>0</v>
      </c>
      <c r="V32" s="311">
        <f t="shared" si="16"/>
        <v>0</v>
      </c>
      <c r="W32" s="311">
        <f t="shared" si="16"/>
        <v>3</v>
      </c>
      <c r="X32" s="316"/>
      <c r="Y32" s="313">
        <f t="shared" si="16"/>
        <v>0</v>
      </c>
      <c r="Z32" s="311">
        <f t="shared" si="16"/>
        <v>0</v>
      </c>
      <c r="AA32" s="311">
        <f t="shared" si="16"/>
        <v>0</v>
      </c>
      <c r="AB32" s="311">
        <f t="shared" si="16"/>
        <v>0</v>
      </c>
      <c r="AC32" s="311">
        <f t="shared" si="16"/>
        <v>0</v>
      </c>
      <c r="AD32" s="311">
        <f t="shared" si="16"/>
        <v>0</v>
      </c>
      <c r="AE32" s="314"/>
      <c r="AF32" s="313">
        <f t="shared" si="16"/>
        <v>0</v>
      </c>
      <c r="AG32" s="311">
        <f t="shared" si="16"/>
        <v>0</v>
      </c>
      <c r="AH32" s="311">
        <f t="shared" si="16"/>
        <v>0</v>
      </c>
      <c r="AI32" s="311">
        <f t="shared" si="16"/>
        <v>0</v>
      </c>
      <c r="AJ32" s="311">
        <f t="shared" si="16"/>
        <v>0</v>
      </c>
      <c r="AK32" s="315"/>
      <c r="AL32" s="310">
        <f t="shared" si="16"/>
        <v>0</v>
      </c>
      <c r="AM32" s="311">
        <f t="shared" si="16"/>
        <v>0</v>
      </c>
      <c r="AN32" s="311">
        <f t="shared" si="16"/>
        <v>0</v>
      </c>
      <c r="AO32" s="311">
        <f t="shared" si="16"/>
        <v>0</v>
      </c>
      <c r="AP32" s="311">
        <f t="shared" si="16"/>
        <v>0</v>
      </c>
      <c r="AQ32" s="314"/>
      <c r="AR32" s="313">
        <f t="shared" si="16"/>
        <v>0</v>
      </c>
      <c r="AS32" s="311">
        <f t="shared" si="16"/>
        <v>0</v>
      </c>
      <c r="AT32" s="311">
        <f t="shared" si="16"/>
        <v>0</v>
      </c>
      <c r="AU32" s="311">
        <f t="shared" si="16"/>
        <v>0</v>
      </c>
      <c r="AV32" s="311">
        <f t="shared" si="16"/>
        <v>0</v>
      </c>
      <c r="AW32" s="316"/>
      <c r="AX32" s="313">
        <f t="shared" si="16"/>
        <v>0</v>
      </c>
      <c r="AY32" s="311">
        <f t="shared" si="16"/>
        <v>0</v>
      </c>
      <c r="AZ32" s="311">
        <f t="shared" si="16"/>
        <v>0</v>
      </c>
      <c r="BA32" s="311">
        <f t="shared" si="16"/>
        <v>0</v>
      </c>
      <c r="BB32" s="311">
        <f t="shared" si="16"/>
        <v>0</v>
      </c>
      <c r="BC32" s="318"/>
      <c r="BD32" s="311">
        <f t="shared" si="16"/>
        <v>0</v>
      </c>
      <c r="BE32" s="311">
        <f t="shared" si="16"/>
        <v>0</v>
      </c>
      <c r="BF32" s="311">
        <f t="shared" si="16"/>
        <v>0</v>
      </c>
      <c r="BG32" s="311">
        <f t="shared" si="16"/>
        <v>0</v>
      </c>
      <c r="BH32" s="311">
        <f t="shared" si="16"/>
        <v>0</v>
      </c>
      <c r="BI32" s="311">
        <f t="shared" si="16"/>
        <v>0</v>
      </c>
      <c r="BJ32" s="315"/>
      <c r="BK32" s="310">
        <f t="shared" si="16"/>
        <v>0</v>
      </c>
      <c r="BL32" s="311">
        <f t="shared" si="16"/>
        <v>0</v>
      </c>
      <c r="BM32" s="311">
        <f t="shared" si="16"/>
        <v>0</v>
      </c>
      <c r="BN32" s="311">
        <f t="shared" si="16"/>
        <v>0</v>
      </c>
      <c r="BO32" s="311">
        <f t="shared" si="16"/>
        <v>0</v>
      </c>
      <c r="BP32" s="311">
        <f t="shared" si="16"/>
        <v>0</v>
      </c>
      <c r="BQ32" s="314"/>
      <c r="BR32" s="313">
        <f t="shared" si="16"/>
        <v>15</v>
      </c>
      <c r="BS32" s="311">
        <f t="shared" si="16"/>
        <v>0</v>
      </c>
      <c r="BT32" s="311">
        <f t="shared" si="16"/>
        <v>0</v>
      </c>
      <c r="BU32" s="311">
        <f t="shared" si="16"/>
        <v>0</v>
      </c>
      <c r="BV32" s="311">
        <f t="shared" si="16"/>
        <v>1</v>
      </c>
      <c r="BW32" s="316"/>
      <c r="BX32" s="310">
        <f t="shared" si="13"/>
        <v>13</v>
      </c>
      <c r="BY32" s="312"/>
    </row>
    <row r="33" spans="1:77" s="392" customFormat="1" ht="24.9" customHeight="1" outlineLevel="1" thickBot="1" x14ac:dyDescent="0.35">
      <c r="A33" s="127"/>
      <c r="B33" s="459" t="s">
        <v>27</v>
      </c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60"/>
    </row>
    <row r="34" spans="1:77" s="27" customFormat="1" ht="20.100000000000001" customHeight="1" outlineLevel="1" thickBot="1" x14ac:dyDescent="0.35">
      <c r="A34" s="96">
        <v>15</v>
      </c>
      <c r="B34" s="102" t="s">
        <v>164</v>
      </c>
      <c r="C34" s="97">
        <f>SUM(D34:J34)</f>
        <v>30</v>
      </c>
      <c r="D34" s="98"/>
      <c r="E34" s="98"/>
      <c r="F34" s="98"/>
      <c r="G34" s="98"/>
      <c r="H34" s="98"/>
      <c r="I34" s="98"/>
      <c r="J34" s="99">
        <f>AC34+AU34+BA34+BH34+BO34+BU34</f>
        <v>30</v>
      </c>
      <c r="K34" s="89"/>
      <c r="L34" s="98"/>
      <c r="M34" s="98"/>
      <c r="N34" s="98"/>
      <c r="O34" s="98"/>
      <c r="P34" s="90"/>
      <c r="Q34" s="159"/>
      <c r="R34" s="97"/>
      <c r="S34" s="98"/>
      <c r="T34" s="98"/>
      <c r="U34" s="98"/>
      <c r="V34" s="98"/>
      <c r="W34" s="90"/>
      <c r="X34" s="100"/>
      <c r="Y34" s="97"/>
      <c r="Z34" s="98"/>
      <c r="AA34" s="98"/>
      <c r="AB34" s="98"/>
      <c r="AC34" s="98">
        <v>30</v>
      </c>
      <c r="AD34" s="90">
        <v>3</v>
      </c>
      <c r="AE34" s="159" t="s">
        <v>211</v>
      </c>
      <c r="AF34" s="97"/>
      <c r="AG34" s="98"/>
      <c r="AH34" s="98"/>
      <c r="AI34" s="98"/>
      <c r="AJ34" s="90"/>
      <c r="AK34" s="101"/>
      <c r="AL34" s="89"/>
      <c r="AM34" s="98"/>
      <c r="AN34" s="98"/>
      <c r="AO34" s="98"/>
      <c r="AP34" s="90"/>
      <c r="AQ34" s="159"/>
      <c r="AR34" s="97"/>
      <c r="AS34" s="98"/>
      <c r="AT34" s="98"/>
      <c r="AU34" s="98"/>
      <c r="AV34" s="90"/>
      <c r="AW34" s="100"/>
      <c r="AX34" s="97"/>
      <c r="AY34" s="98"/>
      <c r="AZ34" s="98"/>
      <c r="BA34" s="98"/>
      <c r="BB34" s="90"/>
      <c r="BC34" s="159"/>
      <c r="BD34" s="97"/>
      <c r="BE34" s="98"/>
      <c r="BF34" s="98"/>
      <c r="BG34" s="98"/>
      <c r="BH34" s="98"/>
      <c r="BI34" s="90"/>
      <c r="BJ34" s="101"/>
      <c r="BK34" s="89"/>
      <c r="BL34" s="98"/>
      <c r="BM34" s="98"/>
      <c r="BN34" s="98"/>
      <c r="BO34" s="98"/>
      <c r="BP34" s="90"/>
      <c r="BQ34" s="159"/>
      <c r="BR34" s="97"/>
      <c r="BS34" s="99"/>
      <c r="BT34" s="99"/>
      <c r="BU34" s="99"/>
      <c r="BV34" s="95"/>
      <c r="BW34" s="100"/>
      <c r="BX34" s="89">
        <f>P34+W34+AD34+AJ34+AP34+AV34+BB34+BI34+BP34+BV34</f>
        <v>3</v>
      </c>
      <c r="BY34" s="193">
        <v>3</v>
      </c>
    </row>
    <row r="35" spans="1:77" s="405" customFormat="1" ht="24.9" customHeight="1" outlineLevel="1" thickBot="1" x14ac:dyDescent="0.35">
      <c r="A35" s="486" t="s">
        <v>173</v>
      </c>
      <c r="B35" s="487"/>
      <c r="C35" s="302">
        <f>SUM(C34)</f>
        <v>30</v>
      </c>
      <c r="D35" s="296">
        <f t="shared" ref="D35:J35" si="19">SUM(D34)</f>
        <v>0</v>
      </c>
      <c r="E35" s="296">
        <f t="shared" si="19"/>
        <v>0</v>
      </c>
      <c r="F35" s="296">
        <f t="shared" si="19"/>
        <v>0</v>
      </c>
      <c r="G35" s="296">
        <f t="shared" si="19"/>
        <v>0</v>
      </c>
      <c r="H35" s="296">
        <f t="shared" si="19"/>
        <v>0</v>
      </c>
      <c r="I35" s="296">
        <f t="shared" si="19"/>
        <v>0</v>
      </c>
      <c r="J35" s="395">
        <f t="shared" si="19"/>
        <v>30</v>
      </c>
      <c r="K35" s="399">
        <f t="shared" ref="K35:BV35" si="20">SUM(K34)</f>
        <v>0</v>
      </c>
      <c r="L35" s="400">
        <f t="shared" si="20"/>
        <v>0</v>
      </c>
      <c r="M35" s="400">
        <f t="shared" si="20"/>
        <v>0</v>
      </c>
      <c r="N35" s="400">
        <f t="shared" ref="N35" si="21">SUM(N34)</f>
        <v>0</v>
      </c>
      <c r="O35" s="400">
        <f t="shared" si="20"/>
        <v>0</v>
      </c>
      <c r="P35" s="296">
        <f t="shared" si="20"/>
        <v>0</v>
      </c>
      <c r="Q35" s="401"/>
      <c r="R35" s="402">
        <f t="shared" si="20"/>
        <v>0</v>
      </c>
      <c r="S35" s="400">
        <f t="shared" si="20"/>
        <v>0</v>
      </c>
      <c r="T35" s="400">
        <f t="shared" si="20"/>
        <v>0</v>
      </c>
      <c r="U35" s="400">
        <f t="shared" ref="U35" si="22">SUM(U34)</f>
        <v>0</v>
      </c>
      <c r="V35" s="400">
        <f t="shared" si="20"/>
        <v>0</v>
      </c>
      <c r="W35" s="296">
        <f t="shared" si="20"/>
        <v>0</v>
      </c>
      <c r="X35" s="403"/>
      <c r="Y35" s="402">
        <f t="shared" si="20"/>
        <v>0</v>
      </c>
      <c r="Z35" s="400">
        <f t="shared" si="20"/>
        <v>0</v>
      </c>
      <c r="AA35" s="400">
        <f t="shared" si="20"/>
        <v>0</v>
      </c>
      <c r="AB35" s="400">
        <f t="shared" si="20"/>
        <v>0</v>
      </c>
      <c r="AC35" s="400">
        <f t="shared" si="20"/>
        <v>30</v>
      </c>
      <c r="AD35" s="296">
        <f t="shared" si="20"/>
        <v>3</v>
      </c>
      <c r="AE35" s="401"/>
      <c r="AF35" s="402">
        <f t="shared" si="20"/>
        <v>0</v>
      </c>
      <c r="AG35" s="400">
        <f t="shared" si="20"/>
        <v>0</v>
      </c>
      <c r="AH35" s="400">
        <f t="shared" si="20"/>
        <v>0</v>
      </c>
      <c r="AI35" s="400">
        <f t="shared" si="20"/>
        <v>0</v>
      </c>
      <c r="AJ35" s="296">
        <f t="shared" si="20"/>
        <v>0</v>
      </c>
      <c r="AK35" s="404"/>
      <c r="AL35" s="399">
        <f t="shared" si="20"/>
        <v>0</v>
      </c>
      <c r="AM35" s="400">
        <f t="shared" si="20"/>
        <v>0</v>
      </c>
      <c r="AN35" s="400">
        <f t="shared" si="20"/>
        <v>0</v>
      </c>
      <c r="AO35" s="400">
        <f t="shared" si="20"/>
        <v>0</v>
      </c>
      <c r="AP35" s="296">
        <f t="shared" si="20"/>
        <v>0</v>
      </c>
      <c r="AQ35" s="401"/>
      <c r="AR35" s="402">
        <f t="shared" si="20"/>
        <v>0</v>
      </c>
      <c r="AS35" s="400">
        <f t="shared" si="20"/>
        <v>0</v>
      </c>
      <c r="AT35" s="400">
        <f t="shared" si="20"/>
        <v>0</v>
      </c>
      <c r="AU35" s="400">
        <f t="shared" si="20"/>
        <v>0</v>
      </c>
      <c r="AV35" s="296">
        <f t="shared" si="20"/>
        <v>0</v>
      </c>
      <c r="AW35" s="403"/>
      <c r="AX35" s="402">
        <f t="shared" si="20"/>
        <v>0</v>
      </c>
      <c r="AY35" s="400">
        <f t="shared" si="20"/>
        <v>0</v>
      </c>
      <c r="AZ35" s="400">
        <f t="shared" si="20"/>
        <v>0</v>
      </c>
      <c r="BA35" s="400">
        <f t="shared" si="20"/>
        <v>0</v>
      </c>
      <c r="BB35" s="296">
        <f t="shared" si="20"/>
        <v>0</v>
      </c>
      <c r="BC35" s="401"/>
      <c r="BD35" s="402">
        <f t="shared" si="20"/>
        <v>0</v>
      </c>
      <c r="BE35" s="400">
        <f t="shared" si="20"/>
        <v>0</v>
      </c>
      <c r="BF35" s="400">
        <f t="shared" si="20"/>
        <v>0</v>
      </c>
      <c r="BG35" s="400">
        <f t="shared" si="20"/>
        <v>0</v>
      </c>
      <c r="BH35" s="400">
        <f t="shared" si="20"/>
        <v>0</v>
      </c>
      <c r="BI35" s="296">
        <f t="shared" si="20"/>
        <v>0</v>
      </c>
      <c r="BJ35" s="404"/>
      <c r="BK35" s="399">
        <f t="shared" si="20"/>
        <v>0</v>
      </c>
      <c r="BL35" s="400">
        <f t="shared" si="20"/>
        <v>0</v>
      </c>
      <c r="BM35" s="400">
        <f t="shared" si="20"/>
        <v>0</v>
      </c>
      <c r="BN35" s="400">
        <f t="shared" si="20"/>
        <v>0</v>
      </c>
      <c r="BO35" s="400">
        <f t="shared" si="20"/>
        <v>0</v>
      </c>
      <c r="BP35" s="296">
        <f t="shared" si="20"/>
        <v>0</v>
      </c>
      <c r="BQ35" s="401"/>
      <c r="BR35" s="402">
        <f t="shared" si="20"/>
        <v>0</v>
      </c>
      <c r="BS35" s="400">
        <f t="shared" si="20"/>
        <v>0</v>
      </c>
      <c r="BT35" s="400">
        <f t="shared" si="20"/>
        <v>0</v>
      </c>
      <c r="BU35" s="400">
        <f t="shared" si="20"/>
        <v>0</v>
      </c>
      <c r="BV35" s="296">
        <f t="shared" si="20"/>
        <v>0</v>
      </c>
      <c r="BW35" s="403"/>
      <c r="BX35" s="399">
        <f>P35+W35+AD35+AJ35+AP35+AV35+BB35+BI35+BP35+BV35</f>
        <v>3</v>
      </c>
      <c r="BY35" s="334">
        <v>3</v>
      </c>
    </row>
    <row r="36" spans="1:77" s="3" customFormat="1" ht="24.9" customHeight="1" thickBot="1" x14ac:dyDescent="0.35">
      <c r="A36" s="488" t="s">
        <v>169</v>
      </c>
      <c r="B36" s="489"/>
      <c r="C36" s="192">
        <f>C35+C32+C25</f>
        <v>255</v>
      </c>
      <c r="D36" s="191">
        <f t="shared" ref="D36:J36" si="23">D35+D32+D25</f>
        <v>120</v>
      </c>
      <c r="E36" s="191">
        <f t="shared" si="23"/>
        <v>105</v>
      </c>
      <c r="F36" s="191">
        <f t="shared" si="23"/>
        <v>0</v>
      </c>
      <c r="G36" s="191">
        <f t="shared" si="23"/>
        <v>0</v>
      </c>
      <c r="H36" s="191">
        <f t="shared" si="23"/>
        <v>0</v>
      </c>
      <c r="I36" s="191">
        <f t="shared" si="23"/>
        <v>0</v>
      </c>
      <c r="J36" s="386">
        <f t="shared" si="23"/>
        <v>30</v>
      </c>
      <c r="K36" s="228">
        <f t="shared" ref="K36:BV36" si="24">K35+K32+K25</f>
        <v>60</v>
      </c>
      <c r="L36" s="191">
        <f t="shared" si="24"/>
        <v>60</v>
      </c>
      <c r="M36" s="191">
        <f t="shared" si="24"/>
        <v>0</v>
      </c>
      <c r="N36" s="191">
        <f t="shared" ref="N36" si="25">N35+N32+N25</f>
        <v>0</v>
      </c>
      <c r="O36" s="191">
        <f t="shared" si="24"/>
        <v>0</v>
      </c>
      <c r="P36" s="191">
        <f t="shared" si="24"/>
        <v>13</v>
      </c>
      <c r="Q36" s="243"/>
      <c r="R36" s="192">
        <f t="shared" si="24"/>
        <v>30</v>
      </c>
      <c r="S36" s="191">
        <f t="shared" si="24"/>
        <v>30</v>
      </c>
      <c r="T36" s="191">
        <f t="shared" si="24"/>
        <v>0</v>
      </c>
      <c r="U36" s="191">
        <f t="shared" ref="U36" si="26">U35+U32+U25</f>
        <v>0</v>
      </c>
      <c r="V36" s="191">
        <f t="shared" si="24"/>
        <v>0</v>
      </c>
      <c r="W36" s="191">
        <f t="shared" si="24"/>
        <v>7</v>
      </c>
      <c r="X36" s="235"/>
      <c r="Y36" s="192">
        <f t="shared" si="24"/>
        <v>15</v>
      </c>
      <c r="Z36" s="191">
        <f t="shared" si="24"/>
        <v>15</v>
      </c>
      <c r="AA36" s="191">
        <f t="shared" si="24"/>
        <v>0</v>
      </c>
      <c r="AB36" s="191">
        <f t="shared" si="24"/>
        <v>0</v>
      </c>
      <c r="AC36" s="191">
        <f t="shared" si="24"/>
        <v>30</v>
      </c>
      <c r="AD36" s="191">
        <f t="shared" si="24"/>
        <v>7</v>
      </c>
      <c r="AE36" s="243"/>
      <c r="AF36" s="192">
        <f t="shared" si="24"/>
        <v>0</v>
      </c>
      <c r="AG36" s="191">
        <f t="shared" si="24"/>
        <v>0</v>
      </c>
      <c r="AH36" s="191">
        <f t="shared" si="24"/>
        <v>0</v>
      </c>
      <c r="AI36" s="191">
        <f t="shared" si="24"/>
        <v>0</v>
      </c>
      <c r="AJ36" s="191">
        <f t="shared" si="24"/>
        <v>0</v>
      </c>
      <c r="AK36" s="357"/>
      <c r="AL36" s="228">
        <f t="shared" si="24"/>
        <v>0</v>
      </c>
      <c r="AM36" s="191">
        <f t="shared" si="24"/>
        <v>0</v>
      </c>
      <c r="AN36" s="191">
        <f t="shared" si="24"/>
        <v>0</v>
      </c>
      <c r="AO36" s="191">
        <f t="shared" si="24"/>
        <v>0</v>
      </c>
      <c r="AP36" s="191">
        <f t="shared" si="24"/>
        <v>0</v>
      </c>
      <c r="AQ36" s="243"/>
      <c r="AR36" s="192">
        <f t="shared" si="24"/>
        <v>0</v>
      </c>
      <c r="AS36" s="191">
        <f t="shared" si="24"/>
        <v>0</v>
      </c>
      <c r="AT36" s="191">
        <f t="shared" si="24"/>
        <v>0</v>
      </c>
      <c r="AU36" s="191">
        <f t="shared" si="24"/>
        <v>0</v>
      </c>
      <c r="AV36" s="191">
        <f t="shared" si="24"/>
        <v>0</v>
      </c>
      <c r="AW36" s="235"/>
      <c r="AX36" s="192">
        <f t="shared" si="24"/>
        <v>0</v>
      </c>
      <c r="AY36" s="191">
        <f t="shared" si="24"/>
        <v>0</v>
      </c>
      <c r="AZ36" s="191">
        <f t="shared" si="24"/>
        <v>0</v>
      </c>
      <c r="BA36" s="191">
        <f t="shared" si="24"/>
        <v>0</v>
      </c>
      <c r="BB36" s="191">
        <f t="shared" si="24"/>
        <v>0</v>
      </c>
      <c r="BC36" s="243"/>
      <c r="BD36" s="192">
        <f t="shared" si="24"/>
        <v>0</v>
      </c>
      <c r="BE36" s="191">
        <f t="shared" si="24"/>
        <v>0</v>
      </c>
      <c r="BF36" s="191">
        <f t="shared" si="24"/>
        <v>0</v>
      </c>
      <c r="BG36" s="191">
        <f t="shared" si="24"/>
        <v>0</v>
      </c>
      <c r="BH36" s="191">
        <f t="shared" si="24"/>
        <v>0</v>
      </c>
      <c r="BI36" s="191">
        <f t="shared" si="24"/>
        <v>0</v>
      </c>
      <c r="BJ36" s="357"/>
      <c r="BK36" s="228">
        <f t="shared" si="24"/>
        <v>0</v>
      </c>
      <c r="BL36" s="191">
        <f t="shared" si="24"/>
        <v>0</v>
      </c>
      <c r="BM36" s="191">
        <f t="shared" si="24"/>
        <v>0</v>
      </c>
      <c r="BN36" s="191">
        <f t="shared" si="24"/>
        <v>0</v>
      </c>
      <c r="BO36" s="191">
        <f t="shared" si="24"/>
        <v>0</v>
      </c>
      <c r="BP36" s="191">
        <f t="shared" si="24"/>
        <v>0</v>
      </c>
      <c r="BQ36" s="243"/>
      <c r="BR36" s="192">
        <f t="shared" si="24"/>
        <v>15</v>
      </c>
      <c r="BS36" s="191">
        <f t="shared" si="24"/>
        <v>0</v>
      </c>
      <c r="BT36" s="191">
        <f t="shared" si="24"/>
        <v>0</v>
      </c>
      <c r="BU36" s="191">
        <f t="shared" si="24"/>
        <v>0</v>
      </c>
      <c r="BV36" s="191">
        <f t="shared" si="24"/>
        <v>1</v>
      </c>
      <c r="BW36" s="235"/>
      <c r="BX36" s="387">
        <f>P36+W36+AD36+AJ36+AP36+AV36+BB36+BI36+BP36+BV36</f>
        <v>28</v>
      </c>
      <c r="BY36" s="94">
        <v>3</v>
      </c>
    </row>
    <row r="37" spans="1:77" s="52" customFormat="1" ht="30" customHeight="1" thickBot="1" x14ac:dyDescent="0.35">
      <c r="A37" s="252"/>
      <c r="B37" s="425" t="s">
        <v>28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  <c r="AL37" s="426"/>
      <c r="AM37" s="426"/>
      <c r="AN37" s="426"/>
      <c r="AO37" s="426"/>
      <c r="AP37" s="426"/>
      <c r="AQ37" s="426"/>
      <c r="AR37" s="426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426"/>
      <c r="BE37" s="426"/>
      <c r="BF37" s="426"/>
      <c r="BG37" s="426"/>
      <c r="BH37" s="426"/>
      <c r="BI37" s="426"/>
      <c r="BJ37" s="426"/>
      <c r="BK37" s="426"/>
      <c r="BL37" s="426"/>
      <c r="BM37" s="426"/>
      <c r="BN37" s="426"/>
      <c r="BO37" s="426"/>
      <c r="BP37" s="426"/>
      <c r="BQ37" s="426"/>
      <c r="BR37" s="426"/>
      <c r="BS37" s="426"/>
      <c r="BT37" s="426"/>
      <c r="BU37" s="426"/>
      <c r="BV37" s="426"/>
      <c r="BW37" s="426"/>
      <c r="BX37" s="426"/>
      <c r="BY37" s="427"/>
    </row>
    <row r="38" spans="1:77" s="27" customFormat="1" ht="30" customHeight="1" x14ac:dyDescent="0.3">
      <c r="A38" s="490" t="s">
        <v>213</v>
      </c>
      <c r="B38" s="469" t="s">
        <v>0</v>
      </c>
      <c r="C38" s="438" t="s">
        <v>214</v>
      </c>
      <c r="D38" s="439"/>
      <c r="E38" s="439"/>
      <c r="F38" s="439"/>
      <c r="G38" s="439"/>
      <c r="H38" s="439"/>
      <c r="I38" s="439"/>
      <c r="J38" s="439"/>
      <c r="K38" s="422" t="s">
        <v>4</v>
      </c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4"/>
      <c r="Y38" s="423" t="s">
        <v>5</v>
      </c>
      <c r="Z38" s="423"/>
      <c r="AA38" s="423"/>
      <c r="AB38" s="423"/>
      <c r="AC38" s="423"/>
      <c r="AD38" s="423"/>
      <c r="AE38" s="423"/>
      <c r="AF38" s="423"/>
      <c r="AG38" s="423"/>
      <c r="AH38" s="423"/>
      <c r="AI38" s="423"/>
      <c r="AJ38" s="423"/>
      <c r="AK38" s="423"/>
      <c r="AL38" s="422" t="s">
        <v>6</v>
      </c>
      <c r="AM38" s="423"/>
      <c r="AN38" s="423"/>
      <c r="AO38" s="423"/>
      <c r="AP38" s="423"/>
      <c r="AQ38" s="423"/>
      <c r="AR38" s="423"/>
      <c r="AS38" s="423"/>
      <c r="AT38" s="423"/>
      <c r="AU38" s="423"/>
      <c r="AV38" s="423"/>
      <c r="AW38" s="424"/>
      <c r="AX38" s="423" t="s">
        <v>7</v>
      </c>
      <c r="AY38" s="423"/>
      <c r="AZ38" s="423"/>
      <c r="BA38" s="423"/>
      <c r="BB38" s="423"/>
      <c r="BC38" s="423"/>
      <c r="BD38" s="423"/>
      <c r="BE38" s="423"/>
      <c r="BF38" s="423"/>
      <c r="BG38" s="423"/>
      <c r="BH38" s="423"/>
      <c r="BI38" s="423"/>
      <c r="BJ38" s="423"/>
      <c r="BK38" s="422" t="s">
        <v>8</v>
      </c>
      <c r="BL38" s="423"/>
      <c r="BM38" s="423"/>
      <c r="BN38" s="423"/>
      <c r="BO38" s="423"/>
      <c r="BP38" s="423"/>
      <c r="BQ38" s="423"/>
      <c r="BR38" s="423"/>
      <c r="BS38" s="423"/>
      <c r="BT38" s="423"/>
      <c r="BU38" s="423"/>
      <c r="BV38" s="423"/>
      <c r="BW38" s="424"/>
      <c r="BX38" s="428" t="s">
        <v>208</v>
      </c>
      <c r="BY38" s="430" t="s">
        <v>224</v>
      </c>
    </row>
    <row r="39" spans="1:77" s="27" customFormat="1" ht="30" customHeight="1" thickBot="1" x14ac:dyDescent="0.35">
      <c r="A39" s="491"/>
      <c r="B39" s="462"/>
      <c r="C39" s="440"/>
      <c r="D39" s="441"/>
      <c r="E39" s="441"/>
      <c r="F39" s="441"/>
      <c r="G39" s="441"/>
      <c r="H39" s="441"/>
      <c r="I39" s="441"/>
      <c r="J39" s="441"/>
      <c r="K39" s="418" t="s">
        <v>9</v>
      </c>
      <c r="L39" s="419"/>
      <c r="M39" s="419"/>
      <c r="N39" s="419"/>
      <c r="O39" s="419"/>
      <c r="P39" s="419"/>
      <c r="Q39" s="420"/>
      <c r="R39" s="419" t="s">
        <v>220</v>
      </c>
      <c r="S39" s="419"/>
      <c r="T39" s="419"/>
      <c r="U39" s="419"/>
      <c r="V39" s="419"/>
      <c r="W39" s="419"/>
      <c r="X39" s="421"/>
      <c r="Y39" s="419" t="s">
        <v>10</v>
      </c>
      <c r="Z39" s="419"/>
      <c r="AA39" s="419"/>
      <c r="AB39" s="419"/>
      <c r="AC39" s="419"/>
      <c r="AD39" s="419"/>
      <c r="AE39" s="420"/>
      <c r="AF39" s="419" t="s">
        <v>11</v>
      </c>
      <c r="AG39" s="419"/>
      <c r="AH39" s="419"/>
      <c r="AI39" s="419"/>
      <c r="AJ39" s="419"/>
      <c r="AK39" s="419"/>
      <c r="AL39" s="418" t="s">
        <v>12</v>
      </c>
      <c r="AM39" s="419"/>
      <c r="AN39" s="419"/>
      <c r="AO39" s="419"/>
      <c r="AP39" s="419"/>
      <c r="AQ39" s="420"/>
      <c r="AR39" s="419" t="s">
        <v>13</v>
      </c>
      <c r="AS39" s="419"/>
      <c r="AT39" s="419"/>
      <c r="AU39" s="419"/>
      <c r="AV39" s="419"/>
      <c r="AW39" s="421"/>
      <c r="AX39" s="419" t="s">
        <v>14</v>
      </c>
      <c r="AY39" s="419"/>
      <c r="AZ39" s="419"/>
      <c r="BA39" s="419"/>
      <c r="BB39" s="419"/>
      <c r="BC39" s="420"/>
      <c r="BD39" s="419" t="s">
        <v>15</v>
      </c>
      <c r="BE39" s="419"/>
      <c r="BF39" s="419"/>
      <c r="BG39" s="419"/>
      <c r="BH39" s="419"/>
      <c r="BI39" s="419"/>
      <c r="BJ39" s="419"/>
      <c r="BK39" s="418" t="s">
        <v>16</v>
      </c>
      <c r="BL39" s="419"/>
      <c r="BM39" s="419"/>
      <c r="BN39" s="419"/>
      <c r="BO39" s="419"/>
      <c r="BP39" s="419"/>
      <c r="BQ39" s="420"/>
      <c r="BR39" s="419" t="s">
        <v>17</v>
      </c>
      <c r="BS39" s="419"/>
      <c r="BT39" s="419"/>
      <c r="BU39" s="419"/>
      <c r="BV39" s="419"/>
      <c r="BW39" s="421"/>
      <c r="BX39" s="428"/>
      <c r="BY39" s="431"/>
    </row>
    <row r="40" spans="1:77" s="34" customFormat="1" ht="153.6" customHeight="1" thickBot="1" x14ac:dyDescent="0.35">
      <c r="A40" s="492"/>
      <c r="B40" s="463"/>
      <c r="C40" s="179" t="s">
        <v>1</v>
      </c>
      <c r="D40" s="180" t="s">
        <v>217</v>
      </c>
      <c r="E40" s="180" t="s">
        <v>3</v>
      </c>
      <c r="F40" s="180" t="s">
        <v>218</v>
      </c>
      <c r="G40" s="180" t="s">
        <v>195</v>
      </c>
      <c r="H40" s="180" t="s">
        <v>215</v>
      </c>
      <c r="I40" s="180" t="s">
        <v>219</v>
      </c>
      <c r="J40" s="267" t="s">
        <v>164</v>
      </c>
      <c r="K40" s="105" t="s">
        <v>217</v>
      </c>
      <c r="L40" s="106" t="s">
        <v>3</v>
      </c>
      <c r="M40" s="106" t="str">
        <f>$F$9</f>
        <v>ZAJĘCIA WARSZTATOWE</v>
      </c>
      <c r="N40" s="106" t="s">
        <v>215</v>
      </c>
      <c r="O40" s="106" t="s">
        <v>219</v>
      </c>
      <c r="P40" s="106" t="s">
        <v>18</v>
      </c>
      <c r="Q40" s="154" t="s">
        <v>212</v>
      </c>
      <c r="R40" s="105" t="s">
        <v>217</v>
      </c>
      <c r="S40" s="106" t="s">
        <v>3</v>
      </c>
      <c r="T40" s="106" t="str">
        <f>$F$9</f>
        <v>ZAJĘCIA WARSZTATOWE</v>
      </c>
      <c r="U40" s="106" t="s">
        <v>215</v>
      </c>
      <c r="V40" s="106" t="s">
        <v>219</v>
      </c>
      <c r="W40" s="106" t="s">
        <v>18</v>
      </c>
      <c r="X40" s="109" t="s">
        <v>212</v>
      </c>
      <c r="Y40" s="179" t="s">
        <v>217</v>
      </c>
      <c r="Z40" s="180" t="s">
        <v>3</v>
      </c>
      <c r="AA40" s="180" t="str">
        <f>$F$9</f>
        <v>ZAJĘCIA WARSZTATOWE</v>
      </c>
      <c r="AB40" s="180" t="s">
        <v>215</v>
      </c>
      <c r="AC40" s="180" t="str">
        <f>$J$9</f>
        <v>PRAKTYKI ZAWODOWE</v>
      </c>
      <c r="AD40" s="180" t="s">
        <v>18</v>
      </c>
      <c r="AE40" s="160" t="s">
        <v>212</v>
      </c>
      <c r="AF40" s="195" t="s">
        <v>217</v>
      </c>
      <c r="AG40" s="180" t="s">
        <v>3</v>
      </c>
      <c r="AH40" s="180" t="str">
        <f>$AA$9</f>
        <v>ZAJĘCIA WARSZTATOWE</v>
      </c>
      <c r="AI40" s="180" t="s">
        <v>215</v>
      </c>
      <c r="AJ40" s="180" t="s">
        <v>18</v>
      </c>
      <c r="AK40" s="111" t="s">
        <v>212</v>
      </c>
      <c r="AL40" s="105" t="s">
        <v>217</v>
      </c>
      <c r="AM40" s="106" t="s">
        <v>3</v>
      </c>
      <c r="AN40" s="106" t="str">
        <f>$AA$9</f>
        <v>ZAJĘCIA WARSZTATOWE</v>
      </c>
      <c r="AO40" s="106" t="str">
        <f>$AI$9</f>
        <v>LEKTORATY J. OBCYCH</v>
      </c>
      <c r="AP40" s="106" t="s">
        <v>18</v>
      </c>
      <c r="AQ40" s="154" t="s">
        <v>212</v>
      </c>
      <c r="AR40" s="105" t="s">
        <v>217</v>
      </c>
      <c r="AS40" s="106" t="s">
        <v>3</v>
      </c>
      <c r="AT40" s="106" t="str">
        <f>$F$9</f>
        <v>ZAJĘCIA WARSZTATOWE</v>
      </c>
      <c r="AU40" s="106" t="s">
        <v>164</v>
      </c>
      <c r="AV40" s="106" t="s">
        <v>18</v>
      </c>
      <c r="AW40" s="109" t="s">
        <v>212</v>
      </c>
      <c r="AX40" s="105" t="s">
        <v>217</v>
      </c>
      <c r="AY40" s="106" t="str">
        <f>$F$9</f>
        <v>ZAJĘCIA WARSZTATOWE</v>
      </c>
      <c r="AZ40" s="106" t="s">
        <v>195</v>
      </c>
      <c r="BA40" s="106" t="s">
        <v>164</v>
      </c>
      <c r="BB40" s="106" t="s">
        <v>18</v>
      </c>
      <c r="BC40" s="154" t="s">
        <v>212</v>
      </c>
      <c r="BD40" s="105" t="s">
        <v>217</v>
      </c>
      <c r="BE40" s="106" t="s">
        <v>3</v>
      </c>
      <c r="BF40" s="106" t="str">
        <f>$AA$9</f>
        <v>ZAJĘCIA WARSZTATOWE</v>
      </c>
      <c r="BG40" s="106" t="s">
        <v>195</v>
      </c>
      <c r="BH40" s="106" t="s">
        <v>164</v>
      </c>
      <c r="BI40" s="106" t="s">
        <v>18</v>
      </c>
      <c r="BJ40" s="110" t="s">
        <v>212</v>
      </c>
      <c r="BK40" s="179" t="s">
        <v>217</v>
      </c>
      <c r="BL40" s="180" t="s">
        <v>3</v>
      </c>
      <c r="BM40" s="180" t="str">
        <f>$AA$9</f>
        <v>ZAJĘCIA WARSZTATOWE</v>
      </c>
      <c r="BN40" s="180" t="s">
        <v>195</v>
      </c>
      <c r="BO40" s="180" t="s">
        <v>164</v>
      </c>
      <c r="BP40" s="180" t="s">
        <v>18</v>
      </c>
      <c r="BQ40" s="160" t="s">
        <v>212</v>
      </c>
      <c r="BR40" s="195" t="s">
        <v>217</v>
      </c>
      <c r="BS40" s="180" t="str">
        <f>$F$9</f>
        <v>ZAJĘCIA WARSZTATOWE</v>
      </c>
      <c r="BT40" s="182" t="s">
        <v>195</v>
      </c>
      <c r="BU40" s="180" t="s">
        <v>164</v>
      </c>
      <c r="BV40" s="182" t="s">
        <v>18</v>
      </c>
      <c r="BW40" s="111" t="s">
        <v>212</v>
      </c>
      <c r="BX40" s="429"/>
      <c r="BY40" s="432"/>
    </row>
    <row r="41" spans="1:77" s="51" customFormat="1" ht="24.9" customHeight="1" thickBot="1" x14ac:dyDescent="0.35">
      <c r="A41" s="126"/>
      <c r="B41" s="464" t="s">
        <v>29</v>
      </c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4"/>
      <c r="AB41" s="464"/>
      <c r="AC41" s="464"/>
      <c r="AD41" s="464"/>
      <c r="AE41" s="464"/>
      <c r="AF41" s="464"/>
      <c r="AG41" s="464"/>
      <c r="AH41" s="464"/>
      <c r="AI41" s="464"/>
      <c r="AJ41" s="464"/>
      <c r="AK41" s="464"/>
      <c r="AL41" s="464"/>
      <c r="AM41" s="464"/>
      <c r="AN41" s="464"/>
      <c r="AO41" s="464"/>
      <c r="AP41" s="464"/>
      <c r="AQ41" s="464"/>
      <c r="AR41" s="464"/>
      <c r="AS41" s="464"/>
      <c r="AT41" s="464"/>
      <c r="AU41" s="464"/>
      <c r="AV41" s="464"/>
      <c r="AW41" s="464"/>
      <c r="AX41" s="464"/>
      <c r="AY41" s="464"/>
      <c r="AZ41" s="464"/>
      <c r="BA41" s="464"/>
      <c r="BB41" s="464"/>
      <c r="BC41" s="464"/>
      <c r="BD41" s="464"/>
      <c r="BE41" s="464"/>
      <c r="BF41" s="464"/>
      <c r="BG41" s="464"/>
      <c r="BH41" s="464"/>
      <c r="BI41" s="464"/>
      <c r="BJ41" s="464"/>
      <c r="BK41" s="464"/>
      <c r="BL41" s="464"/>
      <c r="BM41" s="464"/>
      <c r="BN41" s="464"/>
      <c r="BO41" s="464"/>
      <c r="BP41" s="464"/>
      <c r="BQ41" s="464"/>
      <c r="BR41" s="464"/>
      <c r="BS41" s="464"/>
      <c r="BT41" s="464"/>
      <c r="BU41" s="464"/>
      <c r="BV41" s="464"/>
      <c r="BW41" s="464"/>
      <c r="BX41" s="464"/>
      <c r="BY41" s="465"/>
    </row>
    <row r="42" spans="1:77" s="27" customFormat="1" ht="20.100000000000001" customHeight="1" x14ac:dyDescent="0.3">
      <c r="A42" s="58">
        <v>16</v>
      </c>
      <c r="B42" s="128" t="s">
        <v>199</v>
      </c>
      <c r="C42" s="74">
        <f>SUM(D42:J42)</f>
        <v>15</v>
      </c>
      <c r="D42" s="66">
        <f>K42+R42+Y42+AF42+AL42+AR42+AX42+BD42+BK42+BR42</f>
        <v>15</v>
      </c>
      <c r="E42" s="66"/>
      <c r="F42" s="66"/>
      <c r="G42" s="66"/>
      <c r="H42" s="66"/>
      <c r="I42" s="66"/>
      <c r="J42" s="67"/>
      <c r="K42" s="79">
        <v>15</v>
      </c>
      <c r="L42" s="66"/>
      <c r="M42" s="66"/>
      <c r="N42" s="66"/>
      <c r="O42" s="66"/>
      <c r="P42" s="57">
        <v>1</v>
      </c>
      <c r="Q42" s="155" t="s">
        <v>210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5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5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5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5"/>
      <c r="BR42" s="74"/>
      <c r="BS42" s="67"/>
      <c r="BT42" s="67"/>
      <c r="BU42" s="67"/>
      <c r="BV42" s="40"/>
      <c r="BW42" s="80"/>
      <c r="BX42" s="79">
        <f t="shared" ref="BX42:BX67" si="27">P42+W42+AD42+AJ42+AP42+AV42+BB42+BI42+BP42+BV42</f>
        <v>1</v>
      </c>
      <c r="BY42" s="68"/>
    </row>
    <row r="43" spans="1:77" s="27" customFormat="1" ht="20.100000000000001" customHeight="1" x14ac:dyDescent="0.3">
      <c r="A43" s="60">
        <v>17</v>
      </c>
      <c r="B43" s="129" t="s">
        <v>64</v>
      </c>
      <c r="C43" s="18">
        <f t="shared" ref="C43:C66" si="28">SUM(D43:J43)</f>
        <v>15</v>
      </c>
      <c r="D43" s="11">
        <f>K43+R43+Y43+AF43+AL43+AR43+AX43+BD43+BK43+BR43</f>
        <v>15</v>
      </c>
      <c r="E43" s="11"/>
      <c r="F43" s="11"/>
      <c r="G43" s="11"/>
      <c r="H43" s="11"/>
      <c r="I43" s="11"/>
      <c r="J43" s="17"/>
      <c r="K43" s="62">
        <v>15</v>
      </c>
      <c r="L43" s="11"/>
      <c r="M43" s="11"/>
      <c r="N43" s="11"/>
      <c r="O43" s="11"/>
      <c r="P43" s="10">
        <v>1</v>
      </c>
      <c r="Q43" s="156" t="s">
        <v>209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6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6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6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6"/>
      <c r="BR43" s="18"/>
      <c r="BS43" s="17"/>
      <c r="BT43" s="17"/>
      <c r="BU43" s="17"/>
      <c r="BV43" s="21"/>
      <c r="BW43" s="81"/>
      <c r="BX43" s="18">
        <f t="shared" si="27"/>
        <v>1</v>
      </c>
      <c r="BY43" s="59"/>
    </row>
    <row r="44" spans="1:77" s="27" customFormat="1" ht="20.100000000000001" customHeight="1" x14ac:dyDescent="0.3">
      <c r="A44" s="60">
        <v>18</v>
      </c>
      <c r="B44" s="129" t="s">
        <v>161</v>
      </c>
      <c r="C44" s="18">
        <f t="shared" si="28"/>
        <v>15</v>
      </c>
      <c r="D44" s="11"/>
      <c r="E44" s="11">
        <f>L44+S44+Z44+AG44+AM44+AS44+BE44+BL44</f>
        <v>15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6"/>
      <c r="R44" s="18"/>
      <c r="S44" s="11">
        <v>15</v>
      </c>
      <c r="T44" s="11"/>
      <c r="U44" s="11"/>
      <c r="V44" s="11"/>
      <c r="W44" s="10">
        <v>1</v>
      </c>
      <c r="X44" s="81" t="s">
        <v>211</v>
      </c>
      <c r="Y44" s="18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6"/>
      <c r="BR44" s="18"/>
      <c r="BS44" s="17"/>
      <c r="BT44" s="17"/>
      <c r="BU44" s="17"/>
      <c r="BV44" s="21"/>
      <c r="BW44" s="81"/>
      <c r="BX44" s="18">
        <f t="shared" si="27"/>
        <v>1</v>
      </c>
      <c r="BY44" s="59"/>
    </row>
    <row r="45" spans="1:77" s="27" customFormat="1" ht="20.100000000000001" customHeight="1" x14ac:dyDescent="0.3">
      <c r="A45" s="60">
        <v>19</v>
      </c>
      <c r="B45" s="129" t="s">
        <v>82</v>
      </c>
      <c r="C45" s="18">
        <f t="shared" si="28"/>
        <v>15</v>
      </c>
      <c r="D45" s="11">
        <f>K45+R45+Y45+AF45+AL45+AR45+AX45+BD45+BK45+BR45</f>
        <v>15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6"/>
      <c r="R45" s="18"/>
      <c r="S45" s="11"/>
      <c r="T45" s="11"/>
      <c r="U45" s="11"/>
      <c r="V45" s="11"/>
      <c r="W45" s="10"/>
      <c r="X45" s="81"/>
      <c r="Y45" s="18">
        <v>15</v>
      </c>
      <c r="Z45" s="11"/>
      <c r="AA45" s="11"/>
      <c r="AB45" s="11"/>
      <c r="AC45" s="11"/>
      <c r="AD45" s="10">
        <v>1</v>
      </c>
      <c r="AE45" s="156" t="s">
        <v>210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6"/>
      <c r="BR45" s="18"/>
      <c r="BS45" s="17"/>
      <c r="BT45" s="17"/>
      <c r="BU45" s="17"/>
      <c r="BV45" s="21"/>
      <c r="BW45" s="81"/>
      <c r="BX45" s="18">
        <f t="shared" si="27"/>
        <v>1</v>
      </c>
      <c r="BY45" s="59"/>
    </row>
    <row r="46" spans="1:77" s="27" customFormat="1" ht="35.1" customHeight="1" x14ac:dyDescent="0.3">
      <c r="A46" s="60">
        <v>20</v>
      </c>
      <c r="B46" s="129" t="s">
        <v>88</v>
      </c>
      <c r="C46" s="18">
        <f t="shared" si="28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6"/>
      <c r="R46" s="18">
        <v>15</v>
      </c>
      <c r="S46" s="11"/>
      <c r="T46" s="11"/>
      <c r="U46" s="11"/>
      <c r="V46" s="11"/>
      <c r="W46" s="10">
        <v>1</v>
      </c>
      <c r="X46" s="81" t="s">
        <v>210</v>
      </c>
      <c r="Y46" s="18"/>
      <c r="Z46" s="11"/>
      <c r="AA46" s="11"/>
      <c r="AB46" s="11"/>
      <c r="AC46" s="11"/>
      <c r="AD46" s="10"/>
      <c r="AE46" s="156"/>
      <c r="AF46" s="18"/>
      <c r="AG46" s="11"/>
      <c r="AH46" s="11"/>
      <c r="AI46" s="11"/>
      <c r="AJ46" s="10">
        <v>2</v>
      </c>
      <c r="AK46" s="55" t="s">
        <v>209</v>
      </c>
      <c r="AL46" s="62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6"/>
      <c r="BR46" s="18"/>
      <c r="BS46" s="17"/>
      <c r="BT46" s="17"/>
      <c r="BU46" s="17"/>
      <c r="BV46" s="21"/>
      <c r="BW46" s="81"/>
      <c r="BX46" s="18">
        <f t="shared" si="27"/>
        <v>3</v>
      </c>
      <c r="BY46" s="59"/>
    </row>
    <row r="47" spans="1:77" s="27" customFormat="1" ht="35.1" customHeight="1" x14ac:dyDescent="0.3">
      <c r="A47" s="60">
        <v>21</v>
      </c>
      <c r="B47" s="129" t="s">
        <v>87</v>
      </c>
      <c r="C47" s="18">
        <f t="shared" si="28"/>
        <v>15</v>
      </c>
      <c r="D47" s="11"/>
      <c r="E47" s="11"/>
      <c r="F47" s="11">
        <f t="shared" ref="F47:F63" si="29">M47+T47+AA47+AH47+AN47+AT47+AY47+BF47+BM47+BS47</f>
        <v>15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6"/>
      <c r="R47" s="18"/>
      <c r="S47" s="11"/>
      <c r="T47" s="11"/>
      <c r="U47" s="11"/>
      <c r="V47" s="11"/>
      <c r="W47" s="10"/>
      <c r="X47" s="81"/>
      <c r="Y47" s="18"/>
      <c r="Z47" s="11"/>
      <c r="AA47" s="11">
        <v>15</v>
      </c>
      <c r="AB47" s="11"/>
      <c r="AC47" s="11"/>
      <c r="AD47" s="10">
        <v>1</v>
      </c>
      <c r="AE47" s="156" t="s">
        <v>211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6"/>
      <c r="BR47" s="18"/>
      <c r="BS47" s="17"/>
      <c r="BT47" s="17"/>
      <c r="BU47" s="17"/>
      <c r="BV47" s="21"/>
      <c r="BW47" s="81"/>
      <c r="BX47" s="18">
        <f t="shared" si="27"/>
        <v>1</v>
      </c>
      <c r="BY47" s="59">
        <v>1</v>
      </c>
    </row>
    <row r="48" spans="1:77" s="27" customFormat="1" ht="35.1" customHeight="1" x14ac:dyDescent="0.3">
      <c r="A48" s="60">
        <v>22</v>
      </c>
      <c r="B48" s="129" t="s">
        <v>89</v>
      </c>
      <c r="C48" s="18">
        <f t="shared" si="28"/>
        <v>15</v>
      </c>
      <c r="D48" s="11"/>
      <c r="E48" s="11"/>
      <c r="F48" s="11">
        <f t="shared" si="29"/>
        <v>15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81"/>
      <c r="Y48" s="18"/>
      <c r="Z48" s="11"/>
      <c r="AA48" s="11">
        <v>15</v>
      </c>
      <c r="AB48" s="11"/>
      <c r="AC48" s="11"/>
      <c r="AD48" s="10">
        <v>1</v>
      </c>
      <c r="AE48" s="156" t="s">
        <v>211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6"/>
      <c r="BR48" s="18"/>
      <c r="BS48" s="17"/>
      <c r="BT48" s="17"/>
      <c r="BU48" s="17"/>
      <c r="BV48" s="21"/>
      <c r="BW48" s="81"/>
      <c r="BX48" s="18">
        <f t="shared" si="27"/>
        <v>1</v>
      </c>
      <c r="BY48" s="59">
        <v>1</v>
      </c>
    </row>
    <row r="49" spans="1:77" s="27" customFormat="1" ht="35.1" customHeight="1" x14ac:dyDescent="0.3">
      <c r="A49" s="60">
        <v>23</v>
      </c>
      <c r="B49" s="129" t="s">
        <v>90</v>
      </c>
      <c r="C49" s="18">
        <f t="shared" si="28"/>
        <v>15</v>
      </c>
      <c r="D49" s="11"/>
      <c r="E49" s="11"/>
      <c r="F49" s="11">
        <f t="shared" si="29"/>
        <v>15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81"/>
      <c r="Y49" s="18"/>
      <c r="Z49" s="11"/>
      <c r="AA49" s="11">
        <v>15</v>
      </c>
      <c r="AB49" s="11"/>
      <c r="AC49" s="11"/>
      <c r="AD49" s="10">
        <v>1</v>
      </c>
      <c r="AE49" s="156" t="s">
        <v>211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6"/>
      <c r="BR49" s="18"/>
      <c r="BS49" s="17"/>
      <c r="BT49" s="17"/>
      <c r="BU49" s="17"/>
      <c r="BV49" s="21"/>
      <c r="BW49" s="81"/>
      <c r="BX49" s="18">
        <f t="shared" si="27"/>
        <v>1</v>
      </c>
      <c r="BY49" s="59">
        <v>1</v>
      </c>
    </row>
    <row r="50" spans="1:77" s="27" customFormat="1" ht="35.1" customHeight="1" x14ac:dyDescent="0.3">
      <c r="A50" s="60">
        <v>24</v>
      </c>
      <c r="B50" s="129" t="s">
        <v>91</v>
      </c>
      <c r="C50" s="18">
        <f t="shared" si="28"/>
        <v>15</v>
      </c>
      <c r="D50" s="11"/>
      <c r="E50" s="11"/>
      <c r="F50" s="11">
        <f t="shared" si="29"/>
        <v>15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81"/>
      <c r="Y50" s="18"/>
      <c r="Z50" s="11"/>
      <c r="AA50" s="11">
        <v>15</v>
      </c>
      <c r="AB50" s="11"/>
      <c r="AC50" s="11"/>
      <c r="AD50" s="10">
        <v>1</v>
      </c>
      <c r="AE50" s="156" t="s">
        <v>211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6"/>
      <c r="BR50" s="18"/>
      <c r="BS50" s="17"/>
      <c r="BT50" s="17"/>
      <c r="BU50" s="17"/>
      <c r="BV50" s="21"/>
      <c r="BW50" s="81"/>
      <c r="BX50" s="18">
        <f t="shared" si="27"/>
        <v>1</v>
      </c>
      <c r="BY50" s="59">
        <v>1</v>
      </c>
    </row>
    <row r="51" spans="1:77" s="27" customFormat="1" ht="35.1" customHeight="1" x14ac:dyDescent="0.3">
      <c r="A51" s="60">
        <v>25</v>
      </c>
      <c r="B51" s="129" t="s">
        <v>92</v>
      </c>
      <c r="C51" s="18">
        <f t="shared" si="28"/>
        <v>15</v>
      </c>
      <c r="D51" s="11"/>
      <c r="E51" s="11"/>
      <c r="F51" s="11">
        <f t="shared" si="29"/>
        <v>15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81"/>
      <c r="Y51" s="18"/>
      <c r="Z51" s="11"/>
      <c r="AA51" s="11">
        <v>15</v>
      </c>
      <c r="AB51" s="11"/>
      <c r="AC51" s="11"/>
      <c r="AD51" s="10">
        <v>1</v>
      </c>
      <c r="AE51" s="156" t="s">
        <v>211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6"/>
      <c r="BR51" s="18"/>
      <c r="BS51" s="17"/>
      <c r="BT51" s="17"/>
      <c r="BU51" s="17"/>
      <c r="BV51" s="21"/>
      <c r="BW51" s="81"/>
      <c r="BX51" s="18">
        <f t="shared" si="27"/>
        <v>1</v>
      </c>
      <c r="BY51" s="59">
        <v>1</v>
      </c>
    </row>
    <row r="52" spans="1:77" s="27" customFormat="1" ht="20.100000000000001" customHeight="1" x14ac:dyDescent="0.3">
      <c r="A52" s="60">
        <v>26</v>
      </c>
      <c r="B52" s="129" t="s">
        <v>93</v>
      </c>
      <c r="C52" s="18">
        <f t="shared" si="28"/>
        <v>15</v>
      </c>
      <c r="D52" s="11"/>
      <c r="E52" s="11"/>
      <c r="F52" s="11">
        <f t="shared" si="29"/>
        <v>15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6"/>
      <c r="AF52" s="18"/>
      <c r="AG52" s="11"/>
      <c r="AH52" s="11">
        <v>15</v>
      </c>
      <c r="AI52" s="11"/>
      <c r="AJ52" s="10">
        <v>1</v>
      </c>
      <c r="AK52" s="55" t="s">
        <v>211</v>
      </c>
      <c r="AL52" s="62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6"/>
      <c r="BR52" s="18"/>
      <c r="BS52" s="17"/>
      <c r="BT52" s="17"/>
      <c r="BU52" s="17"/>
      <c r="BV52" s="21"/>
      <c r="BW52" s="81"/>
      <c r="BX52" s="18">
        <f t="shared" si="27"/>
        <v>1</v>
      </c>
      <c r="BY52" s="59">
        <v>1</v>
      </c>
    </row>
    <row r="53" spans="1:77" s="27" customFormat="1" ht="20.100000000000001" customHeight="1" x14ac:dyDescent="0.3">
      <c r="A53" s="412">
        <v>27</v>
      </c>
      <c r="B53" s="245" t="s">
        <v>94</v>
      </c>
      <c r="C53" s="145">
        <f t="shared" si="28"/>
        <v>15</v>
      </c>
      <c r="D53" s="20"/>
      <c r="E53" s="20"/>
      <c r="F53" s="20">
        <f t="shared" si="29"/>
        <v>15</v>
      </c>
      <c r="G53" s="20"/>
      <c r="H53" s="20"/>
      <c r="I53" s="20"/>
      <c r="J53" s="29"/>
      <c r="K53" s="201"/>
      <c r="L53" s="20"/>
      <c r="M53" s="20"/>
      <c r="N53" s="20"/>
      <c r="O53" s="20"/>
      <c r="P53" s="45"/>
      <c r="Q53" s="239"/>
      <c r="R53" s="145"/>
      <c r="S53" s="20"/>
      <c r="T53" s="20"/>
      <c r="U53" s="20"/>
      <c r="V53" s="20"/>
      <c r="W53" s="45"/>
      <c r="X53" s="246"/>
      <c r="Y53" s="145"/>
      <c r="Z53" s="20"/>
      <c r="AA53" s="20"/>
      <c r="AB53" s="20"/>
      <c r="AC53" s="20"/>
      <c r="AD53" s="45"/>
      <c r="AE53" s="239"/>
      <c r="AF53" s="145"/>
      <c r="AG53" s="20"/>
      <c r="AH53" s="20">
        <v>15</v>
      </c>
      <c r="AI53" s="20"/>
      <c r="AJ53" s="45">
        <v>1</v>
      </c>
      <c r="AK53" s="147" t="s">
        <v>211</v>
      </c>
      <c r="AL53" s="201"/>
      <c r="AM53" s="20"/>
      <c r="AN53" s="20"/>
      <c r="AO53" s="20"/>
      <c r="AP53" s="45"/>
      <c r="AQ53" s="239"/>
      <c r="AR53" s="145"/>
      <c r="AS53" s="20"/>
      <c r="AT53" s="20"/>
      <c r="AU53" s="20"/>
      <c r="AV53" s="45"/>
      <c r="AW53" s="246"/>
      <c r="AX53" s="145"/>
      <c r="AY53" s="20"/>
      <c r="AZ53" s="20"/>
      <c r="BA53" s="20"/>
      <c r="BB53" s="45"/>
      <c r="BC53" s="239"/>
      <c r="BD53" s="145"/>
      <c r="BE53" s="20"/>
      <c r="BF53" s="20"/>
      <c r="BG53" s="20"/>
      <c r="BH53" s="20"/>
      <c r="BI53" s="45"/>
      <c r="BJ53" s="147"/>
      <c r="BK53" s="201"/>
      <c r="BL53" s="20"/>
      <c r="BM53" s="20"/>
      <c r="BN53" s="20"/>
      <c r="BO53" s="20"/>
      <c r="BP53" s="45"/>
      <c r="BQ53" s="239"/>
      <c r="BR53" s="145"/>
      <c r="BS53" s="29"/>
      <c r="BT53" s="29"/>
      <c r="BU53" s="29"/>
      <c r="BV53" s="244"/>
      <c r="BW53" s="246"/>
      <c r="BX53" s="145">
        <f t="shared" si="27"/>
        <v>1</v>
      </c>
      <c r="BY53" s="254">
        <v>1</v>
      </c>
    </row>
    <row r="54" spans="1:77" s="27" customFormat="1" ht="20.100000000000001" customHeight="1" x14ac:dyDescent="0.3">
      <c r="A54" s="60">
        <v>28</v>
      </c>
      <c r="B54" s="129" t="s">
        <v>95</v>
      </c>
      <c r="C54" s="18">
        <f t="shared" si="28"/>
        <v>15</v>
      </c>
      <c r="D54" s="11"/>
      <c r="E54" s="11"/>
      <c r="F54" s="11">
        <f t="shared" si="29"/>
        <v>15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55" t="s">
        <v>211</v>
      </c>
      <c r="AL54" s="62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6"/>
      <c r="BR54" s="18"/>
      <c r="BS54" s="17"/>
      <c r="BT54" s="17"/>
      <c r="BU54" s="17"/>
      <c r="BV54" s="21"/>
      <c r="BW54" s="81"/>
      <c r="BX54" s="18">
        <f t="shared" si="27"/>
        <v>1</v>
      </c>
      <c r="BY54" s="59">
        <v>1</v>
      </c>
    </row>
    <row r="55" spans="1:77" s="27" customFormat="1" ht="20.100000000000001" customHeight="1" x14ac:dyDescent="0.3">
      <c r="A55" s="412">
        <v>29</v>
      </c>
      <c r="B55" s="245" t="s">
        <v>96</v>
      </c>
      <c r="C55" s="145">
        <f t="shared" si="28"/>
        <v>15</v>
      </c>
      <c r="D55" s="20"/>
      <c r="E55" s="20"/>
      <c r="F55" s="20">
        <f t="shared" si="29"/>
        <v>15</v>
      </c>
      <c r="G55" s="20"/>
      <c r="H55" s="20"/>
      <c r="I55" s="20"/>
      <c r="J55" s="29"/>
      <c r="K55" s="201"/>
      <c r="L55" s="20"/>
      <c r="M55" s="20"/>
      <c r="N55" s="20"/>
      <c r="O55" s="20"/>
      <c r="P55" s="45"/>
      <c r="Q55" s="239"/>
      <c r="R55" s="145"/>
      <c r="S55" s="20"/>
      <c r="T55" s="20"/>
      <c r="U55" s="20"/>
      <c r="V55" s="20"/>
      <c r="W55" s="45"/>
      <c r="X55" s="246"/>
      <c r="Y55" s="145"/>
      <c r="Z55" s="20"/>
      <c r="AA55" s="20"/>
      <c r="AB55" s="20"/>
      <c r="AC55" s="20"/>
      <c r="AD55" s="45"/>
      <c r="AE55" s="239"/>
      <c r="AF55" s="145"/>
      <c r="AG55" s="20"/>
      <c r="AH55" s="20">
        <v>15</v>
      </c>
      <c r="AI55" s="20"/>
      <c r="AJ55" s="45">
        <v>1</v>
      </c>
      <c r="AK55" s="147" t="s">
        <v>211</v>
      </c>
      <c r="AL55" s="201"/>
      <c r="AM55" s="20"/>
      <c r="AN55" s="20"/>
      <c r="AO55" s="20"/>
      <c r="AP55" s="45"/>
      <c r="AQ55" s="239"/>
      <c r="AR55" s="145"/>
      <c r="AS55" s="20"/>
      <c r="AT55" s="20"/>
      <c r="AU55" s="20"/>
      <c r="AV55" s="45"/>
      <c r="AW55" s="246"/>
      <c r="AX55" s="145"/>
      <c r="AY55" s="20"/>
      <c r="AZ55" s="20"/>
      <c r="BA55" s="20"/>
      <c r="BB55" s="45"/>
      <c r="BC55" s="239"/>
      <c r="BD55" s="145"/>
      <c r="BE55" s="20"/>
      <c r="BF55" s="20"/>
      <c r="BG55" s="20"/>
      <c r="BH55" s="20"/>
      <c r="BI55" s="45"/>
      <c r="BJ55" s="147"/>
      <c r="BK55" s="201"/>
      <c r="BL55" s="20"/>
      <c r="BM55" s="20"/>
      <c r="BN55" s="20"/>
      <c r="BO55" s="20"/>
      <c r="BP55" s="45"/>
      <c r="BQ55" s="239"/>
      <c r="BR55" s="145"/>
      <c r="BS55" s="29"/>
      <c r="BT55" s="29"/>
      <c r="BU55" s="29"/>
      <c r="BV55" s="244"/>
      <c r="BW55" s="246"/>
      <c r="BX55" s="145">
        <f t="shared" si="27"/>
        <v>1</v>
      </c>
      <c r="BY55" s="254">
        <v>1</v>
      </c>
    </row>
    <row r="56" spans="1:77" s="27" customFormat="1" ht="20.100000000000001" customHeight="1" x14ac:dyDescent="0.3">
      <c r="A56" s="60">
        <v>30</v>
      </c>
      <c r="B56" s="129" t="s">
        <v>65</v>
      </c>
      <c r="C56" s="18">
        <f t="shared" si="28"/>
        <v>45</v>
      </c>
      <c r="D56" s="11">
        <f>K56+R56+Y56+AF56+AL56+AR56+AX56+BD56+BK56+BR56</f>
        <v>15</v>
      </c>
      <c r="E56" s="11"/>
      <c r="F56" s="11">
        <f t="shared" si="29"/>
        <v>30</v>
      </c>
      <c r="G56" s="11"/>
      <c r="H56" s="11"/>
      <c r="I56" s="11"/>
      <c r="J56" s="17"/>
      <c r="K56" s="62">
        <v>15</v>
      </c>
      <c r="L56" s="11"/>
      <c r="M56" s="11">
        <v>30</v>
      </c>
      <c r="N56" s="11"/>
      <c r="O56" s="11"/>
      <c r="P56" s="10">
        <v>4</v>
      </c>
      <c r="Q56" s="156" t="s">
        <v>209</v>
      </c>
      <c r="R56" s="18"/>
      <c r="S56" s="11"/>
      <c r="T56" s="11"/>
      <c r="U56" s="11"/>
      <c r="V56" s="11"/>
      <c r="W56" s="10"/>
      <c r="X56" s="81"/>
      <c r="Y56" s="18"/>
      <c r="Z56" s="11"/>
      <c r="AA56" s="11"/>
      <c r="AB56" s="11"/>
      <c r="AC56" s="11"/>
      <c r="AD56" s="10"/>
      <c r="AE56" s="156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6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6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6"/>
      <c r="BR56" s="18"/>
      <c r="BS56" s="17"/>
      <c r="BT56" s="17"/>
      <c r="BU56" s="17"/>
      <c r="BV56" s="21"/>
      <c r="BW56" s="81"/>
      <c r="BX56" s="18">
        <f t="shared" si="27"/>
        <v>4</v>
      </c>
      <c r="BY56" s="59">
        <v>1</v>
      </c>
    </row>
    <row r="57" spans="1:77" s="27" customFormat="1" ht="20.100000000000001" customHeight="1" thickBot="1" x14ac:dyDescent="0.35">
      <c r="A57" s="69">
        <v>31</v>
      </c>
      <c r="B57" s="130" t="s">
        <v>66</v>
      </c>
      <c r="C57" s="75">
        <f t="shared" si="28"/>
        <v>30</v>
      </c>
      <c r="D57" s="70">
        <f>K57+R57+Y57+AF57+AL57+AR57+AX57+BD57+BK57+BR57</f>
        <v>15</v>
      </c>
      <c r="E57" s="70"/>
      <c r="F57" s="70">
        <f t="shared" si="29"/>
        <v>15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7"/>
      <c r="R57" s="75"/>
      <c r="S57" s="70"/>
      <c r="T57" s="70"/>
      <c r="U57" s="70"/>
      <c r="V57" s="70"/>
      <c r="W57" s="39"/>
      <c r="X57" s="83"/>
      <c r="Y57" s="75">
        <v>15</v>
      </c>
      <c r="Z57" s="70"/>
      <c r="AA57" s="70">
        <v>15</v>
      </c>
      <c r="AB57" s="70"/>
      <c r="AC57" s="70"/>
      <c r="AD57" s="39">
        <v>2</v>
      </c>
      <c r="AE57" s="157" t="s">
        <v>209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7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7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7"/>
      <c r="BR57" s="75"/>
      <c r="BS57" s="71"/>
      <c r="BT57" s="71"/>
      <c r="BU57" s="71"/>
      <c r="BV57" s="72"/>
      <c r="BW57" s="83"/>
      <c r="BX57" s="75">
        <f t="shared" si="27"/>
        <v>2</v>
      </c>
      <c r="BY57" s="73"/>
    </row>
    <row r="58" spans="1:77" s="27" customFormat="1" ht="30" customHeight="1" x14ac:dyDescent="0.3">
      <c r="A58" s="490" t="s">
        <v>213</v>
      </c>
      <c r="B58" s="469" t="s">
        <v>0</v>
      </c>
      <c r="C58" s="494" t="s">
        <v>214</v>
      </c>
      <c r="D58" s="495"/>
      <c r="E58" s="495"/>
      <c r="F58" s="495"/>
      <c r="G58" s="495"/>
      <c r="H58" s="495"/>
      <c r="I58" s="495"/>
      <c r="J58" s="495"/>
      <c r="K58" s="435" t="s">
        <v>4</v>
      </c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7"/>
      <c r="Y58" s="436" t="s">
        <v>5</v>
      </c>
      <c r="Z58" s="436"/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5" t="s">
        <v>6</v>
      </c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436" t="s">
        <v>7</v>
      </c>
      <c r="AY58" s="436"/>
      <c r="AZ58" s="436"/>
      <c r="BA58" s="436"/>
      <c r="BB58" s="436"/>
      <c r="BC58" s="436"/>
      <c r="BD58" s="436"/>
      <c r="BE58" s="436"/>
      <c r="BF58" s="436"/>
      <c r="BG58" s="436"/>
      <c r="BH58" s="436"/>
      <c r="BI58" s="436"/>
      <c r="BJ58" s="436"/>
      <c r="BK58" s="435" t="s">
        <v>8</v>
      </c>
      <c r="BL58" s="436"/>
      <c r="BM58" s="436"/>
      <c r="BN58" s="436"/>
      <c r="BO58" s="436"/>
      <c r="BP58" s="436"/>
      <c r="BQ58" s="436"/>
      <c r="BR58" s="436"/>
      <c r="BS58" s="436"/>
      <c r="BT58" s="436"/>
      <c r="BU58" s="436"/>
      <c r="BV58" s="436"/>
      <c r="BW58" s="437"/>
      <c r="BX58" s="468" t="s">
        <v>208</v>
      </c>
      <c r="BY58" s="430" t="s">
        <v>224</v>
      </c>
    </row>
    <row r="59" spans="1:77" s="27" customFormat="1" ht="30" customHeight="1" thickBot="1" x14ac:dyDescent="0.35">
      <c r="A59" s="491"/>
      <c r="B59" s="462"/>
      <c r="C59" s="440"/>
      <c r="D59" s="441"/>
      <c r="E59" s="441"/>
      <c r="F59" s="441"/>
      <c r="G59" s="441"/>
      <c r="H59" s="441"/>
      <c r="I59" s="441"/>
      <c r="J59" s="441"/>
      <c r="K59" s="418" t="s">
        <v>9</v>
      </c>
      <c r="L59" s="419"/>
      <c r="M59" s="419"/>
      <c r="N59" s="419"/>
      <c r="O59" s="419"/>
      <c r="P59" s="419"/>
      <c r="Q59" s="420"/>
      <c r="R59" s="419" t="s">
        <v>220</v>
      </c>
      <c r="S59" s="419"/>
      <c r="T59" s="419"/>
      <c r="U59" s="419"/>
      <c r="V59" s="419"/>
      <c r="W59" s="419"/>
      <c r="X59" s="421"/>
      <c r="Y59" s="419" t="s">
        <v>10</v>
      </c>
      <c r="Z59" s="419"/>
      <c r="AA59" s="419"/>
      <c r="AB59" s="419"/>
      <c r="AC59" s="419"/>
      <c r="AD59" s="419"/>
      <c r="AE59" s="420"/>
      <c r="AF59" s="419" t="s">
        <v>11</v>
      </c>
      <c r="AG59" s="419"/>
      <c r="AH59" s="419"/>
      <c r="AI59" s="419"/>
      <c r="AJ59" s="419"/>
      <c r="AK59" s="419"/>
      <c r="AL59" s="418" t="s">
        <v>12</v>
      </c>
      <c r="AM59" s="419"/>
      <c r="AN59" s="419"/>
      <c r="AO59" s="419"/>
      <c r="AP59" s="419"/>
      <c r="AQ59" s="420"/>
      <c r="AR59" s="419" t="s">
        <v>13</v>
      </c>
      <c r="AS59" s="419"/>
      <c r="AT59" s="419"/>
      <c r="AU59" s="419"/>
      <c r="AV59" s="419"/>
      <c r="AW59" s="421"/>
      <c r="AX59" s="419" t="s">
        <v>14</v>
      </c>
      <c r="AY59" s="419"/>
      <c r="AZ59" s="419"/>
      <c r="BA59" s="419"/>
      <c r="BB59" s="419"/>
      <c r="BC59" s="420"/>
      <c r="BD59" s="419" t="s">
        <v>15</v>
      </c>
      <c r="BE59" s="419"/>
      <c r="BF59" s="419"/>
      <c r="BG59" s="419"/>
      <c r="BH59" s="419"/>
      <c r="BI59" s="419"/>
      <c r="BJ59" s="419"/>
      <c r="BK59" s="418" t="s">
        <v>16</v>
      </c>
      <c r="BL59" s="419"/>
      <c r="BM59" s="419"/>
      <c r="BN59" s="419"/>
      <c r="BO59" s="419"/>
      <c r="BP59" s="419"/>
      <c r="BQ59" s="420"/>
      <c r="BR59" s="419" t="s">
        <v>17</v>
      </c>
      <c r="BS59" s="419"/>
      <c r="BT59" s="419"/>
      <c r="BU59" s="419"/>
      <c r="BV59" s="419"/>
      <c r="BW59" s="421"/>
      <c r="BX59" s="428"/>
      <c r="BY59" s="431"/>
    </row>
    <row r="60" spans="1:77" s="34" customFormat="1" ht="153.6" customHeight="1" thickBot="1" x14ac:dyDescent="0.35">
      <c r="A60" s="492"/>
      <c r="B60" s="463"/>
      <c r="C60" s="179" t="s">
        <v>1</v>
      </c>
      <c r="D60" s="180" t="s">
        <v>217</v>
      </c>
      <c r="E60" s="180" t="s">
        <v>3</v>
      </c>
      <c r="F60" s="180" t="s">
        <v>218</v>
      </c>
      <c r="G60" s="180" t="s">
        <v>195</v>
      </c>
      <c r="H60" s="180" t="s">
        <v>215</v>
      </c>
      <c r="I60" s="180" t="s">
        <v>219</v>
      </c>
      <c r="J60" s="267" t="s">
        <v>164</v>
      </c>
      <c r="K60" s="105" t="s">
        <v>217</v>
      </c>
      <c r="L60" s="106" t="s">
        <v>3</v>
      </c>
      <c r="M60" s="106" t="str">
        <f>$F$9</f>
        <v>ZAJĘCIA WARSZTATOWE</v>
      </c>
      <c r="N60" s="106" t="s">
        <v>215</v>
      </c>
      <c r="O60" s="106" t="s">
        <v>219</v>
      </c>
      <c r="P60" s="106" t="s">
        <v>18</v>
      </c>
      <c r="Q60" s="154" t="s">
        <v>212</v>
      </c>
      <c r="R60" s="105" t="s">
        <v>217</v>
      </c>
      <c r="S60" s="106" t="s">
        <v>3</v>
      </c>
      <c r="T60" s="106" t="str">
        <f>$F$9</f>
        <v>ZAJĘCIA WARSZTATOWE</v>
      </c>
      <c r="U60" s="106" t="s">
        <v>215</v>
      </c>
      <c r="V60" s="106" t="s">
        <v>219</v>
      </c>
      <c r="W60" s="106" t="s">
        <v>18</v>
      </c>
      <c r="X60" s="109" t="s">
        <v>212</v>
      </c>
      <c r="Y60" s="179" t="s">
        <v>217</v>
      </c>
      <c r="Z60" s="180" t="s">
        <v>3</v>
      </c>
      <c r="AA60" s="180" t="str">
        <f>$F$9</f>
        <v>ZAJĘCIA WARSZTATOWE</v>
      </c>
      <c r="AB60" s="180" t="s">
        <v>215</v>
      </c>
      <c r="AC60" s="180" t="str">
        <f>$J$9</f>
        <v>PRAKTYKI ZAWODOWE</v>
      </c>
      <c r="AD60" s="180" t="s">
        <v>18</v>
      </c>
      <c r="AE60" s="160" t="s">
        <v>212</v>
      </c>
      <c r="AF60" s="195" t="s">
        <v>217</v>
      </c>
      <c r="AG60" s="180" t="s">
        <v>3</v>
      </c>
      <c r="AH60" s="180" t="str">
        <f>$AA$9</f>
        <v>ZAJĘCIA WARSZTATOWE</v>
      </c>
      <c r="AI60" s="180" t="s">
        <v>215</v>
      </c>
      <c r="AJ60" s="180" t="s">
        <v>18</v>
      </c>
      <c r="AK60" s="111" t="s">
        <v>212</v>
      </c>
      <c r="AL60" s="105" t="s">
        <v>217</v>
      </c>
      <c r="AM60" s="106" t="s">
        <v>3</v>
      </c>
      <c r="AN60" s="106" t="str">
        <f>$AA$9</f>
        <v>ZAJĘCIA WARSZTATOWE</v>
      </c>
      <c r="AO60" s="106" t="str">
        <f>$AI$9</f>
        <v>LEKTORATY J. OBCYCH</v>
      </c>
      <c r="AP60" s="106" t="s">
        <v>18</v>
      </c>
      <c r="AQ60" s="154" t="s">
        <v>212</v>
      </c>
      <c r="AR60" s="105" t="s">
        <v>217</v>
      </c>
      <c r="AS60" s="106" t="s">
        <v>3</v>
      </c>
      <c r="AT60" s="106" t="str">
        <f>$F$9</f>
        <v>ZAJĘCIA WARSZTATOWE</v>
      </c>
      <c r="AU60" s="106" t="s">
        <v>164</v>
      </c>
      <c r="AV60" s="106" t="s">
        <v>18</v>
      </c>
      <c r="AW60" s="109" t="s">
        <v>212</v>
      </c>
      <c r="AX60" s="105" t="s">
        <v>217</v>
      </c>
      <c r="AY60" s="106" t="str">
        <f>$F$9</f>
        <v>ZAJĘCIA WARSZTATOWE</v>
      </c>
      <c r="AZ60" s="106" t="s">
        <v>195</v>
      </c>
      <c r="BA60" s="106" t="s">
        <v>164</v>
      </c>
      <c r="BB60" s="106" t="s">
        <v>18</v>
      </c>
      <c r="BC60" s="154" t="s">
        <v>212</v>
      </c>
      <c r="BD60" s="105" t="s">
        <v>217</v>
      </c>
      <c r="BE60" s="106" t="s">
        <v>3</v>
      </c>
      <c r="BF60" s="106" t="str">
        <f>$AA$9</f>
        <v>ZAJĘCIA WARSZTATOWE</v>
      </c>
      <c r="BG60" s="106" t="s">
        <v>195</v>
      </c>
      <c r="BH60" s="106" t="s">
        <v>164</v>
      </c>
      <c r="BI60" s="106" t="s">
        <v>18</v>
      </c>
      <c r="BJ60" s="110" t="s">
        <v>212</v>
      </c>
      <c r="BK60" s="179" t="s">
        <v>217</v>
      </c>
      <c r="BL60" s="180" t="s">
        <v>3</v>
      </c>
      <c r="BM60" s="180" t="str">
        <f>$AA$9</f>
        <v>ZAJĘCIA WARSZTATOWE</v>
      </c>
      <c r="BN60" s="180" t="s">
        <v>195</v>
      </c>
      <c r="BO60" s="180" t="s">
        <v>164</v>
      </c>
      <c r="BP60" s="180" t="s">
        <v>18</v>
      </c>
      <c r="BQ60" s="160" t="s">
        <v>212</v>
      </c>
      <c r="BR60" s="195" t="s">
        <v>217</v>
      </c>
      <c r="BS60" s="180" t="str">
        <f>$F$9</f>
        <v>ZAJĘCIA WARSZTATOWE</v>
      </c>
      <c r="BT60" s="182" t="s">
        <v>195</v>
      </c>
      <c r="BU60" s="180" t="s">
        <v>164</v>
      </c>
      <c r="BV60" s="182" t="s">
        <v>18</v>
      </c>
      <c r="BW60" s="111" t="s">
        <v>212</v>
      </c>
      <c r="BX60" s="429"/>
      <c r="BY60" s="432"/>
    </row>
    <row r="61" spans="1:77" s="27" customFormat="1" ht="20.100000000000001" customHeight="1" x14ac:dyDescent="0.3">
      <c r="A61" s="60">
        <v>32</v>
      </c>
      <c r="B61" s="129" t="s">
        <v>67</v>
      </c>
      <c r="C61" s="18">
        <f t="shared" si="28"/>
        <v>30</v>
      </c>
      <c r="D61" s="11">
        <f>K61+R61+Y61+AF61+AL61+AR61+AX61+BD61+BK61+BR61</f>
        <v>15</v>
      </c>
      <c r="E61" s="11"/>
      <c r="F61" s="11">
        <f t="shared" si="29"/>
        <v>15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81"/>
      <c r="Y61" s="18">
        <v>15</v>
      </c>
      <c r="Z61" s="11"/>
      <c r="AA61" s="11">
        <v>15</v>
      </c>
      <c r="AB61" s="11"/>
      <c r="AC61" s="11"/>
      <c r="AD61" s="10">
        <v>2</v>
      </c>
      <c r="AE61" s="156" t="s">
        <v>209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6"/>
      <c r="BR61" s="18"/>
      <c r="BS61" s="17"/>
      <c r="BT61" s="17"/>
      <c r="BU61" s="17"/>
      <c r="BV61" s="21"/>
      <c r="BW61" s="81"/>
      <c r="BX61" s="18">
        <f t="shared" si="27"/>
        <v>2</v>
      </c>
      <c r="BY61" s="59"/>
    </row>
    <row r="62" spans="1:77" s="27" customFormat="1" ht="20.100000000000001" customHeight="1" x14ac:dyDescent="0.3">
      <c r="A62" s="60">
        <v>33</v>
      </c>
      <c r="B62" s="129" t="s">
        <v>68</v>
      </c>
      <c r="C62" s="18">
        <f t="shared" si="28"/>
        <v>30</v>
      </c>
      <c r="D62" s="11">
        <f>K62+R62+Y62+AF62+AL62+AR62+AX62+BD62+BK62+BR62</f>
        <v>15</v>
      </c>
      <c r="E62" s="11"/>
      <c r="F62" s="11">
        <f t="shared" si="29"/>
        <v>15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6"/>
      <c r="R62" s="18">
        <v>15</v>
      </c>
      <c r="S62" s="11"/>
      <c r="T62" s="11">
        <v>15</v>
      </c>
      <c r="U62" s="11"/>
      <c r="V62" s="11"/>
      <c r="W62" s="10">
        <v>2</v>
      </c>
      <c r="X62" s="81" t="s">
        <v>209</v>
      </c>
      <c r="Y62" s="18"/>
      <c r="Z62" s="11"/>
      <c r="AA62" s="11"/>
      <c r="AB62" s="11"/>
      <c r="AC62" s="11"/>
      <c r="AD62" s="10"/>
      <c r="AE62" s="156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6"/>
      <c r="BR62" s="18"/>
      <c r="BS62" s="17"/>
      <c r="BT62" s="17"/>
      <c r="BU62" s="17"/>
      <c r="BV62" s="21"/>
      <c r="BW62" s="81"/>
      <c r="BX62" s="18">
        <f t="shared" si="27"/>
        <v>2</v>
      </c>
      <c r="BY62" s="59"/>
    </row>
    <row r="63" spans="1:77" s="27" customFormat="1" ht="20.100000000000001" customHeight="1" x14ac:dyDescent="0.3">
      <c r="A63" s="60">
        <v>34</v>
      </c>
      <c r="B63" s="129" t="s">
        <v>69</v>
      </c>
      <c r="C63" s="18">
        <f t="shared" si="28"/>
        <v>30</v>
      </c>
      <c r="D63" s="11">
        <f>K63+R63+Y63+AF63+AL63+AR63+AX63+BD63+BK63+BR63</f>
        <v>15</v>
      </c>
      <c r="E63" s="11"/>
      <c r="F63" s="11">
        <f t="shared" si="29"/>
        <v>15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6"/>
      <c r="R63" s="18"/>
      <c r="S63" s="11"/>
      <c r="T63" s="11"/>
      <c r="U63" s="11"/>
      <c r="V63" s="11"/>
      <c r="W63" s="10"/>
      <c r="X63" s="81"/>
      <c r="Y63" s="18">
        <v>15</v>
      </c>
      <c r="Z63" s="11"/>
      <c r="AA63" s="11">
        <v>15</v>
      </c>
      <c r="AB63" s="11"/>
      <c r="AC63" s="11"/>
      <c r="AD63" s="10">
        <v>2</v>
      </c>
      <c r="AE63" s="156" t="s">
        <v>209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6"/>
      <c r="BR63" s="18"/>
      <c r="BS63" s="17"/>
      <c r="BT63" s="17"/>
      <c r="BU63" s="17"/>
      <c r="BV63" s="21"/>
      <c r="BW63" s="81"/>
      <c r="BX63" s="18">
        <f t="shared" si="27"/>
        <v>2</v>
      </c>
      <c r="BY63" s="59"/>
    </row>
    <row r="64" spans="1:77" s="27" customFormat="1" ht="20.100000000000001" customHeight="1" x14ac:dyDescent="0.3">
      <c r="A64" s="60">
        <v>35</v>
      </c>
      <c r="B64" s="129" t="s">
        <v>70</v>
      </c>
      <c r="C64" s="18">
        <f t="shared" si="28"/>
        <v>15</v>
      </c>
      <c r="D64" s="11"/>
      <c r="E64" s="11">
        <f>L64+S64+Z64+AG64+AM64+AS64+BE64+BL64</f>
        <v>15</v>
      </c>
      <c r="F64" s="11"/>
      <c r="G64" s="11"/>
      <c r="H64" s="11"/>
      <c r="I64" s="11"/>
      <c r="J64" s="17"/>
      <c r="K64" s="62"/>
      <c r="L64" s="11">
        <v>15</v>
      </c>
      <c r="M64" s="11"/>
      <c r="N64" s="11"/>
      <c r="O64" s="11"/>
      <c r="P64" s="10">
        <v>2</v>
      </c>
      <c r="Q64" s="156" t="s">
        <v>211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6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6"/>
      <c r="BR64" s="18"/>
      <c r="BS64" s="17"/>
      <c r="BT64" s="17"/>
      <c r="BU64" s="17"/>
      <c r="BV64" s="21"/>
      <c r="BW64" s="81"/>
      <c r="BX64" s="18">
        <f t="shared" si="27"/>
        <v>2</v>
      </c>
      <c r="BY64" s="59">
        <v>1</v>
      </c>
    </row>
    <row r="65" spans="1:77" s="27" customFormat="1" ht="20.100000000000001" customHeight="1" x14ac:dyDescent="0.3">
      <c r="A65" s="60">
        <v>36</v>
      </c>
      <c r="B65" s="129" t="s">
        <v>97</v>
      </c>
      <c r="C65" s="18">
        <f t="shared" si="28"/>
        <v>30</v>
      </c>
      <c r="D65" s="11"/>
      <c r="E65" s="11"/>
      <c r="F65" s="11">
        <f>M65+T65+AA65+AH65+AN65+AT65+AY65+BF65+BM65+BS65</f>
        <v>30</v>
      </c>
      <c r="G65" s="11"/>
      <c r="H65" s="11"/>
      <c r="I65" s="11"/>
      <c r="J65" s="17"/>
      <c r="K65" s="62"/>
      <c r="L65" s="11"/>
      <c r="M65" s="11">
        <v>30</v>
      </c>
      <c r="N65" s="11"/>
      <c r="O65" s="11"/>
      <c r="P65" s="10">
        <v>2</v>
      </c>
      <c r="Q65" s="156" t="s">
        <v>211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6"/>
      <c r="BR65" s="18"/>
      <c r="BS65" s="17"/>
      <c r="BT65" s="17"/>
      <c r="BU65" s="17"/>
      <c r="BV65" s="21"/>
      <c r="BW65" s="81"/>
      <c r="BX65" s="18">
        <f t="shared" si="27"/>
        <v>2</v>
      </c>
      <c r="BY65" s="59">
        <v>2</v>
      </c>
    </row>
    <row r="66" spans="1:77" s="27" customFormat="1" ht="20.100000000000001" customHeight="1" thickBot="1" x14ac:dyDescent="0.35">
      <c r="A66" s="69">
        <v>37</v>
      </c>
      <c r="B66" s="130" t="s">
        <v>147</v>
      </c>
      <c r="C66" s="75">
        <f t="shared" si="28"/>
        <v>120</v>
      </c>
      <c r="D66" s="70"/>
      <c r="E66" s="70"/>
      <c r="F66" s="70"/>
      <c r="G66" s="70">
        <f>AZ66+BG66+BN66+BT66</f>
        <v>120</v>
      </c>
      <c r="H66" s="70"/>
      <c r="I66" s="70"/>
      <c r="J66" s="71"/>
      <c r="K66" s="82"/>
      <c r="L66" s="70"/>
      <c r="M66" s="70"/>
      <c r="N66" s="70"/>
      <c r="O66" s="70"/>
      <c r="P66" s="70"/>
      <c r="Q66" s="157"/>
      <c r="R66" s="75"/>
      <c r="S66" s="70"/>
      <c r="T66" s="70"/>
      <c r="U66" s="70"/>
      <c r="V66" s="70"/>
      <c r="W66" s="39"/>
      <c r="X66" s="83"/>
      <c r="Y66" s="75"/>
      <c r="Z66" s="70"/>
      <c r="AA66" s="70"/>
      <c r="AB66" s="70"/>
      <c r="AC66" s="70"/>
      <c r="AD66" s="39"/>
      <c r="AE66" s="157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7"/>
      <c r="AR66" s="75"/>
      <c r="AS66" s="70"/>
      <c r="AT66" s="70"/>
      <c r="AU66" s="70"/>
      <c r="AV66" s="39"/>
      <c r="AW66" s="83"/>
      <c r="AX66" s="75"/>
      <c r="AY66" s="70"/>
      <c r="AZ66" s="70">
        <v>30</v>
      </c>
      <c r="BA66" s="70"/>
      <c r="BB66" s="39">
        <v>3</v>
      </c>
      <c r="BC66" s="157" t="s">
        <v>210</v>
      </c>
      <c r="BD66" s="75"/>
      <c r="BE66" s="70"/>
      <c r="BF66" s="70"/>
      <c r="BG66" s="70">
        <v>30</v>
      </c>
      <c r="BH66" s="70"/>
      <c r="BI66" s="39">
        <v>4</v>
      </c>
      <c r="BJ66" s="85" t="s">
        <v>210</v>
      </c>
      <c r="BK66" s="82"/>
      <c r="BL66" s="70"/>
      <c r="BM66" s="70"/>
      <c r="BN66" s="70">
        <v>30</v>
      </c>
      <c r="BO66" s="70"/>
      <c r="BP66" s="39">
        <v>6</v>
      </c>
      <c r="BQ66" s="157" t="s">
        <v>210</v>
      </c>
      <c r="BR66" s="75"/>
      <c r="BS66" s="71"/>
      <c r="BT66" s="71">
        <v>30</v>
      </c>
      <c r="BU66" s="71"/>
      <c r="BV66" s="72">
        <v>7</v>
      </c>
      <c r="BW66" s="83" t="s">
        <v>210</v>
      </c>
      <c r="BX66" s="82">
        <f t="shared" si="27"/>
        <v>20</v>
      </c>
      <c r="BY66" s="73">
        <v>5</v>
      </c>
    </row>
    <row r="67" spans="1:77" s="392" customFormat="1" ht="24.9" customHeight="1" thickBot="1" x14ac:dyDescent="0.35">
      <c r="A67" s="393"/>
      <c r="B67" s="304" t="s">
        <v>174</v>
      </c>
      <c r="C67" s="313">
        <f t="shared" ref="C67:P67" si="30">SUM(C42:C66)</f>
        <v>540</v>
      </c>
      <c r="D67" s="311">
        <f t="shared" si="30"/>
        <v>135</v>
      </c>
      <c r="E67" s="311">
        <f t="shared" si="30"/>
        <v>30</v>
      </c>
      <c r="F67" s="311">
        <f t="shared" si="30"/>
        <v>255</v>
      </c>
      <c r="G67" s="311">
        <f t="shared" si="30"/>
        <v>120</v>
      </c>
      <c r="H67" s="311">
        <f t="shared" si="30"/>
        <v>0</v>
      </c>
      <c r="I67" s="311">
        <f t="shared" si="30"/>
        <v>0</v>
      </c>
      <c r="J67" s="383">
        <f t="shared" si="30"/>
        <v>0</v>
      </c>
      <c r="K67" s="310">
        <f t="shared" si="30"/>
        <v>45</v>
      </c>
      <c r="L67" s="311">
        <f t="shared" si="30"/>
        <v>15</v>
      </c>
      <c r="M67" s="311">
        <f t="shared" si="30"/>
        <v>60</v>
      </c>
      <c r="N67" s="311">
        <f t="shared" si="30"/>
        <v>0</v>
      </c>
      <c r="O67" s="311">
        <f t="shared" si="30"/>
        <v>0</v>
      </c>
      <c r="P67" s="311">
        <f t="shared" si="30"/>
        <v>10</v>
      </c>
      <c r="Q67" s="314"/>
      <c r="R67" s="313">
        <f t="shared" ref="R67:W67" si="31">SUM(R42:R66)</f>
        <v>30</v>
      </c>
      <c r="S67" s="311">
        <f t="shared" si="31"/>
        <v>15</v>
      </c>
      <c r="T67" s="311">
        <f t="shared" si="31"/>
        <v>15</v>
      </c>
      <c r="U67" s="311">
        <f t="shared" si="31"/>
        <v>0</v>
      </c>
      <c r="V67" s="311">
        <f t="shared" si="31"/>
        <v>0</v>
      </c>
      <c r="W67" s="311">
        <f t="shared" si="31"/>
        <v>4</v>
      </c>
      <c r="X67" s="316"/>
      <c r="Y67" s="313">
        <f t="shared" ref="Y67:AD67" si="32">SUM(Y42:Y66)</f>
        <v>60</v>
      </c>
      <c r="Z67" s="311">
        <f t="shared" si="32"/>
        <v>0</v>
      </c>
      <c r="AA67" s="311">
        <f t="shared" si="32"/>
        <v>120</v>
      </c>
      <c r="AB67" s="311">
        <f t="shared" si="32"/>
        <v>0</v>
      </c>
      <c r="AC67" s="311">
        <f t="shared" si="32"/>
        <v>0</v>
      </c>
      <c r="AD67" s="311">
        <f t="shared" si="32"/>
        <v>12</v>
      </c>
      <c r="AE67" s="314"/>
      <c r="AF67" s="313">
        <f>SUM(AF42:AF66)</f>
        <v>0</v>
      </c>
      <c r="AG67" s="311">
        <f>SUM(AG42:AG66)</f>
        <v>0</v>
      </c>
      <c r="AH67" s="311">
        <f>SUM(AH42:AH66)</f>
        <v>60</v>
      </c>
      <c r="AI67" s="311">
        <f>SUM(AI42:AI66)</f>
        <v>0</v>
      </c>
      <c r="AJ67" s="311">
        <f>SUM(AJ42:AJ66)</f>
        <v>6</v>
      </c>
      <c r="AK67" s="315"/>
      <c r="AL67" s="310">
        <f>SUM(AL42:AL66)</f>
        <v>0</v>
      </c>
      <c r="AM67" s="311">
        <f>SUM(AM42:AM66)</f>
        <v>0</v>
      </c>
      <c r="AN67" s="311">
        <f>SUM(AN42:AN66)</f>
        <v>0</v>
      </c>
      <c r="AO67" s="311">
        <f>SUM(AO42:AO66)</f>
        <v>0</v>
      </c>
      <c r="AP67" s="311">
        <f>SUM(AP42:AP66)</f>
        <v>0</v>
      </c>
      <c r="AQ67" s="314"/>
      <c r="AR67" s="313">
        <f>SUM(AR42:AR66)</f>
        <v>0</v>
      </c>
      <c r="AS67" s="311">
        <f>SUM(AS42:AS66)</f>
        <v>0</v>
      </c>
      <c r="AT67" s="311">
        <f>SUM(AT42:AT66)</f>
        <v>0</v>
      </c>
      <c r="AU67" s="311">
        <f>SUM(AU42:AU66)</f>
        <v>0</v>
      </c>
      <c r="AV67" s="311">
        <f>SUM(AV42:AV66)</f>
        <v>0</v>
      </c>
      <c r="AW67" s="316"/>
      <c r="AX67" s="313">
        <f>SUM(AX42:AX66)</f>
        <v>0</v>
      </c>
      <c r="AY67" s="311">
        <f>SUM(AY42:AY66)</f>
        <v>0</v>
      </c>
      <c r="AZ67" s="311">
        <f>SUM(AZ42:AZ66)</f>
        <v>30</v>
      </c>
      <c r="BA67" s="311">
        <f>SUM(BA42:BA66)</f>
        <v>0</v>
      </c>
      <c r="BB67" s="311">
        <f>SUM(BB42:BB66)</f>
        <v>3</v>
      </c>
      <c r="BC67" s="314"/>
      <c r="BD67" s="313">
        <f t="shared" ref="BD67:BI67" si="33">SUM(BD42:BD66)</f>
        <v>0</v>
      </c>
      <c r="BE67" s="311">
        <f t="shared" si="33"/>
        <v>0</v>
      </c>
      <c r="BF67" s="311">
        <f t="shared" si="33"/>
        <v>0</v>
      </c>
      <c r="BG67" s="311">
        <f t="shared" si="33"/>
        <v>30</v>
      </c>
      <c r="BH67" s="311">
        <f t="shared" si="33"/>
        <v>0</v>
      </c>
      <c r="BI67" s="311">
        <f t="shared" si="33"/>
        <v>4</v>
      </c>
      <c r="BJ67" s="315"/>
      <c r="BK67" s="310">
        <f t="shared" ref="BK67:BP67" si="34">SUM(BK42:BK66)</f>
        <v>0</v>
      </c>
      <c r="BL67" s="311">
        <f t="shared" si="34"/>
        <v>0</v>
      </c>
      <c r="BM67" s="311">
        <f t="shared" si="34"/>
        <v>0</v>
      </c>
      <c r="BN67" s="311">
        <f t="shared" si="34"/>
        <v>30</v>
      </c>
      <c r="BO67" s="311">
        <f t="shared" si="34"/>
        <v>0</v>
      </c>
      <c r="BP67" s="311">
        <f t="shared" si="34"/>
        <v>6</v>
      </c>
      <c r="BQ67" s="314"/>
      <c r="BR67" s="313">
        <f>SUM(BR42:BR66)</f>
        <v>0</v>
      </c>
      <c r="BS67" s="311">
        <f>SUM(BS42:BS66)</f>
        <v>0</v>
      </c>
      <c r="BT67" s="311">
        <f>SUM(BT42:BT66)</f>
        <v>30</v>
      </c>
      <c r="BU67" s="311">
        <f>SUM(BU42:BU66)</f>
        <v>0</v>
      </c>
      <c r="BV67" s="311">
        <f>SUM(BV42:BV66)</f>
        <v>7</v>
      </c>
      <c r="BW67" s="316"/>
      <c r="BX67" s="310">
        <f t="shared" si="27"/>
        <v>52</v>
      </c>
      <c r="BY67" s="312">
        <v>18</v>
      </c>
    </row>
    <row r="68" spans="1:77" s="51" customFormat="1" ht="24.9" customHeight="1" thickBot="1" x14ac:dyDescent="0.35">
      <c r="A68" s="127"/>
      <c r="B68" s="466" t="s">
        <v>98</v>
      </c>
      <c r="C68" s="466"/>
      <c r="D68" s="466"/>
      <c r="E68" s="466"/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66"/>
      <c r="AE68" s="466"/>
      <c r="AF68" s="466"/>
      <c r="AG68" s="466"/>
      <c r="AH68" s="466"/>
      <c r="AI68" s="466"/>
      <c r="AJ68" s="466"/>
      <c r="AK68" s="466"/>
      <c r="AL68" s="466"/>
      <c r="AM68" s="466"/>
      <c r="AN68" s="466"/>
      <c r="AO68" s="466"/>
      <c r="AP68" s="466"/>
      <c r="AQ68" s="466"/>
      <c r="AR68" s="466"/>
      <c r="AS68" s="466"/>
      <c r="AT68" s="466"/>
      <c r="AU68" s="466"/>
      <c r="AV68" s="466"/>
      <c r="AW68" s="466"/>
      <c r="AX68" s="466"/>
      <c r="AY68" s="466"/>
      <c r="AZ68" s="466"/>
      <c r="BA68" s="466"/>
      <c r="BB68" s="466"/>
      <c r="BC68" s="466"/>
      <c r="BD68" s="466"/>
      <c r="BE68" s="466"/>
      <c r="BF68" s="466"/>
      <c r="BG68" s="466"/>
      <c r="BH68" s="466"/>
      <c r="BI68" s="466"/>
      <c r="BJ68" s="466"/>
      <c r="BK68" s="466"/>
      <c r="BL68" s="466"/>
      <c r="BM68" s="466"/>
      <c r="BN68" s="466"/>
      <c r="BO68" s="466"/>
      <c r="BP68" s="466"/>
      <c r="BQ68" s="466"/>
      <c r="BR68" s="466"/>
      <c r="BS68" s="466"/>
      <c r="BT68" s="466"/>
      <c r="BU68" s="466"/>
      <c r="BV68" s="466"/>
      <c r="BW68" s="466"/>
      <c r="BX68" s="466"/>
      <c r="BY68" s="467"/>
    </row>
    <row r="69" spans="1:77" s="27" customFormat="1" ht="20.100000000000001" customHeight="1" x14ac:dyDescent="0.3">
      <c r="A69" s="58">
        <v>38</v>
      </c>
      <c r="B69" s="131" t="s">
        <v>50</v>
      </c>
      <c r="C69" s="74">
        <f t="shared" ref="C69" si="35">SUM(D69:J69)</f>
        <v>30</v>
      </c>
      <c r="D69" s="66">
        <f>K69+R69+Y69+AF69+AL69+AR69+AX69+BD69+BK69+BR69</f>
        <v>15</v>
      </c>
      <c r="E69" s="66"/>
      <c r="F69" s="66">
        <f>M69+T69+AA69+AH69+AN69+AT69+AY69+BF69+BM69+BS69</f>
        <v>15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5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5"/>
      <c r="AF69" s="74">
        <v>15</v>
      </c>
      <c r="AG69" s="66"/>
      <c r="AH69" s="66">
        <v>15</v>
      </c>
      <c r="AI69" s="66"/>
      <c r="AJ69" s="57">
        <v>4</v>
      </c>
      <c r="AK69" s="84" t="s">
        <v>209</v>
      </c>
      <c r="AL69" s="79"/>
      <c r="AM69" s="66"/>
      <c r="AN69" s="66"/>
      <c r="AO69" s="66"/>
      <c r="AP69" s="57"/>
      <c r="AQ69" s="155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5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5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3">
      <c r="A70" s="60">
        <v>39</v>
      </c>
      <c r="B70" s="129" t="s">
        <v>55</v>
      </c>
      <c r="C70" s="18">
        <f t="shared" ref="C70:C71" si="36">SUM(D70:J70)</f>
        <v>30</v>
      </c>
      <c r="D70" s="11">
        <f>K70+R70+Y70+AF70+AL70+AR70+AX70+BD70+BK70+BR70</f>
        <v>15</v>
      </c>
      <c r="E70" s="11"/>
      <c r="F70" s="11">
        <f>M70+T70+AA70+AH70+AN70+AT70+AY70+BF70+BM70+BS70</f>
        <v>15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6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6"/>
      <c r="AF70" s="18"/>
      <c r="AG70" s="11"/>
      <c r="AH70" s="11"/>
      <c r="AI70" s="11"/>
      <c r="AJ70" s="10"/>
      <c r="AK70" s="55"/>
      <c r="AL70" s="62">
        <v>15</v>
      </c>
      <c r="AM70" s="11"/>
      <c r="AN70" s="11">
        <v>15</v>
      </c>
      <c r="AO70" s="11"/>
      <c r="AP70" s="10">
        <v>4</v>
      </c>
      <c r="AQ70" s="156" t="s">
        <v>209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6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6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5">
      <c r="A71" s="69">
        <v>40</v>
      </c>
      <c r="B71" s="130" t="s">
        <v>56</v>
      </c>
      <c r="C71" s="75">
        <f t="shared" si="36"/>
        <v>30</v>
      </c>
      <c r="D71" s="70">
        <f>K71+R71+Y71+AF71+AL71+AR71+AX71+BD71+BK71+BR71</f>
        <v>15</v>
      </c>
      <c r="E71" s="70"/>
      <c r="F71" s="70">
        <f>M71+T71+AA71+AH71+AN71+AT71+AY71+BF71+BM71+BS71</f>
        <v>15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7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7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7"/>
      <c r="AR71" s="75">
        <v>15</v>
      </c>
      <c r="AS71" s="70"/>
      <c r="AT71" s="70">
        <v>15</v>
      </c>
      <c r="AU71" s="70"/>
      <c r="AV71" s="39">
        <v>4</v>
      </c>
      <c r="AW71" s="83" t="s">
        <v>209</v>
      </c>
      <c r="AX71" s="82"/>
      <c r="AY71" s="70"/>
      <c r="AZ71" s="70"/>
      <c r="BA71" s="70"/>
      <c r="BB71" s="39"/>
      <c r="BC71" s="157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7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1"/>
    </row>
    <row r="72" spans="1:77" s="392" customFormat="1" ht="24.9" customHeight="1" thickBot="1" x14ac:dyDescent="0.35">
      <c r="A72" s="393"/>
      <c r="B72" s="304" t="s">
        <v>175</v>
      </c>
      <c r="C72" s="313">
        <f>SUM(C69:C71)</f>
        <v>90</v>
      </c>
      <c r="D72" s="311">
        <f t="shared" ref="D72:J72" si="37">SUM(D69:D71)</f>
        <v>45</v>
      </c>
      <c r="E72" s="311">
        <f t="shared" si="37"/>
        <v>0</v>
      </c>
      <c r="F72" s="311">
        <f t="shared" si="37"/>
        <v>45</v>
      </c>
      <c r="G72" s="311">
        <f t="shared" si="37"/>
        <v>0</v>
      </c>
      <c r="H72" s="311">
        <f t="shared" si="37"/>
        <v>0</v>
      </c>
      <c r="I72" s="311">
        <f t="shared" si="37"/>
        <v>0</v>
      </c>
      <c r="J72" s="383">
        <f t="shared" si="37"/>
        <v>0</v>
      </c>
      <c r="K72" s="310">
        <f t="shared" ref="K72:BV72" si="38">SUM(K69:K71)</f>
        <v>0</v>
      </c>
      <c r="L72" s="311">
        <f t="shared" si="38"/>
        <v>0</v>
      </c>
      <c r="M72" s="311">
        <f t="shared" si="38"/>
        <v>0</v>
      </c>
      <c r="N72" s="311">
        <f t="shared" ref="N72" si="39">SUM(N69:N71)</f>
        <v>0</v>
      </c>
      <c r="O72" s="311">
        <f t="shared" si="38"/>
        <v>0</v>
      </c>
      <c r="P72" s="311">
        <f t="shared" si="38"/>
        <v>0</v>
      </c>
      <c r="Q72" s="314"/>
      <c r="R72" s="313">
        <f t="shared" si="38"/>
        <v>0</v>
      </c>
      <c r="S72" s="311">
        <f t="shared" si="38"/>
        <v>0</v>
      </c>
      <c r="T72" s="311">
        <f t="shared" si="38"/>
        <v>0</v>
      </c>
      <c r="U72" s="311">
        <f t="shared" ref="U72" si="40">SUM(U69:U71)</f>
        <v>0</v>
      </c>
      <c r="V72" s="311">
        <f t="shared" si="38"/>
        <v>0</v>
      </c>
      <c r="W72" s="311">
        <f t="shared" si="38"/>
        <v>0</v>
      </c>
      <c r="X72" s="316"/>
      <c r="Y72" s="313">
        <f t="shared" si="38"/>
        <v>0</v>
      </c>
      <c r="Z72" s="311">
        <f t="shared" si="38"/>
        <v>0</v>
      </c>
      <c r="AA72" s="311">
        <f t="shared" si="38"/>
        <v>0</v>
      </c>
      <c r="AB72" s="311">
        <f t="shared" si="38"/>
        <v>0</v>
      </c>
      <c r="AC72" s="311">
        <f t="shared" si="38"/>
        <v>0</v>
      </c>
      <c r="AD72" s="311">
        <f t="shared" si="38"/>
        <v>0</v>
      </c>
      <c r="AE72" s="314"/>
      <c r="AF72" s="313">
        <f t="shared" si="38"/>
        <v>15</v>
      </c>
      <c r="AG72" s="311">
        <f t="shared" si="38"/>
        <v>0</v>
      </c>
      <c r="AH72" s="311">
        <f t="shared" si="38"/>
        <v>15</v>
      </c>
      <c r="AI72" s="311">
        <f t="shared" si="38"/>
        <v>0</v>
      </c>
      <c r="AJ72" s="311">
        <f t="shared" si="38"/>
        <v>4</v>
      </c>
      <c r="AK72" s="315"/>
      <c r="AL72" s="310">
        <f t="shared" si="38"/>
        <v>15</v>
      </c>
      <c r="AM72" s="311">
        <f t="shared" si="38"/>
        <v>0</v>
      </c>
      <c r="AN72" s="311">
        <f t="shared" si="38"/>
        <v>15</v>
      </c>
      <c r="AO72" s="311">
        <f t="shared" si="38"/>
        <v>0</v>
      </c>
      <c r="AP72" s="311">
        <f t="shared" si="38"/>
        <v>4</v>
      </c>
      <c r="AQ72" s="314"/>
      <c r="AR72" s="313">
        <f t="shared" si="38"/>
        <v>15</v>
      </c>
      <c r="AS72" s="311">
        <f t="shared" si="38"/>
        <v>0</v>
      </c>
      <c r="AT72" s="311">
        <f t="shared" si="38"/>
        <v>15</v>
      </c>
      <c r="AU72" s="311">
        <f t="shared" si="38"/>
        <v>0</v>
      </c>
      <c r="AV72" s="311">
        <f t="shared" si="38"/>
        <v>4</v>
      </c>
      <c r="AW72" s="316"/>
      <c r="AX72" s="310">
        <f t="shared" si="38"/>
        <v>0</v>
      </c>
      <c r="AY72" s="311">
        <f t="shared" si="38"/>
        <v>0</v>
      </c>
      <c r="AZ72" s="311">
        <f t="shared" si="38"/>
        <v>0</v>
      </c>
      <c r="BA72" s="311">
        <f t="shared" si="38"/>
        <v>0</v>
      </c>
      <c r="BB72" s="311">
        <f t="shared" si="38"/>
        <v>0</v>
      </c>
      <c r="BC72" s="314"/>
      <c r="BD72" s="313">
        <f t="shared" si="38"/>
        <v>0</v>
      </c>
      <c r="BE72" s="311">
        <f t="shared" si="38"/>
        <v>0</v>
      </c>
      <c r="BF72" s="311">
        <f t="shared" si="38"/>
        <v>0</v>
      </c>
      <c r="BG72" s="311">
        <f t="shared" si="38"/>
        <v>0</v>
      </c>
      <c r="BH72" s="311">
        <f t="shared" si="38"/>
        <v>0</v>
      </c>
      <c r="BI72" s="311">
        <f t="shared" si="38"/>
        <v>0</v>
      </c>
      <c r="BJ72" s="316"/>
      <c r="BK72" s="313">
        <f t="shared" si="38"/>
        <v>0</v>
      </c>
      <c r="BL72" s="311">
        <f t="shared" si="38"/>
        <v>0</v>
      </c>
      <c r="BM72" s="311">
        <f t="shared" si="38"/>
        <v>0</v>
      </c>
      <c r="BN72" s="311">
        <f t="shared" si="38"/>
        <v>0</v>
      </c>
      <c r="BO72" s="311">
        <f t="shared" si="38"/>
        <v>0</v>
      </c>
      <c r="BP72" s="311">
        <f t="shared" si="38"/>
        <v>0</v>
      </c>
      <c r="BQ72" s="314"/>
      <c r="BR72" s="313">
        <f t="shared" si="38"/>
        <v>0</v>
      </c>
      <c r="BS72" s="311">
        <f t="shared" si="38"/>
        <v>0</v>
      </c>
      <c r="BT72" s="311">
        <f t="shared" si="38"/>
        <v>0</v>
      </c>
      <c r="BU72" s="311">
        <f t="shared" si="38"/>
        <v>0</v>
      </c>
      <c r="BV72" s="311">
        <f t="shared" si="38"/>
        <v>0</v>
      </c>
      <c r="BW72" s="316"/>
      <c r="BX72" s="302">
        <f>P72+W72+AD72+AJ72+AP72+AV72+BB72+BI72+BP72+BV72</f>
        <v>12</v>
      </c>
      <c r="BY72" s="312">
        <v>2</v>
      </c>
    </row>
    <row r="73" spans="1:77" s="51" customFormat="1" ht="24.9" customHeight="1" thickBot="1" x14ac:dyDescent="0.35">
      <c r="A73" s="127"/>
      <c r="B73" s="466" t="s">
        <v>99</v>
      </c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66"/>
      <c r="AE73" s="466"/>
      <c r="AF73" s="466"/>
      <c r="AG73" s="466"/>
      <c r="AH73" s="466"/>
      <c r="AI73" s="466"/>
      <c r="AJ73" s="466"/>
      <c r="AK73" s="466"/>
      <c r="AL73" s="466"/>
      <c r="AM73" s="466"/>
      <c r="AN73" s="466"/>
      <c r="AO73" s="466"/>
      <c r="AP73" s="466"/>
      <c r="AQ73" s="466"/>
      <c r="AR73" s="466"/>
      <c r="AS73" s="466"/>
      <c r="AT73" s="466"/>
      <c r="AU73" s="466"/>
      <c r="AV73" s="466"/>
      <c r="AW73" s="466"/>
      <c r="AX73" s="466"/>
      <c r="AY73" s="466"/>
      <c r="AZ73" s="466"/>
      <c r="BA73" s="466"/>
      <c r="BB73" s="466"/>
      <c r="BC73" s="466"/>
      <c r="BD73" s="466"/>
      <c r="BE73" s="466"/>
      <c r="BF73" s="466"/>
      <c r="BG73" s="466"/>
      <c r="BH73" s="466"/>
      <c r="BI73" s="466"/>
      <c r="BJ73" s="466"/>
      <c r="BK73" s="466"/>
      <c r="BL73" s="466"/>
      <c r="BM73" s="466"/>
      <c r="BN73" s="466"/>
      <c r="BO73" s="466"/>
      <c r="BP73" s="466"/>
      <c r="BQ73" s="466"/>
      <c r="BR73" s="466"/>
      <c r="BS73" s="466"/>
      <c r="BT73" s="466"/>
      <c r="BU73" s="466"/>
      <c r="BV73" s="466"/>
      <c r="BW73" s="466"/>
      <c r="BX73" s="466"/>
      <c r="BY73" s="467"/>
    </row>
    <row r="74" spans="1:77" s="27" customFormat="1" ht="50.1" customHeight="1" x14ac:dyDescent="0.3">
      <c r="A74" s="58">
        <v>41</v>
      </c>
      <c r="B74" s="132" t="s">
        <v>83</v>
      </c>
      <c r="C74" s="79">
        <f t="shared" ref="C74" si="41">SUM(D74:J74)</f>
        <v>30</v>
      </c>
      <c r="D74" s="66">
        <f>K74+R74+Y74+AF74+AL74+AR74+AX74+BD74+BK74+BR74</f>
        <v>15</v>
      </c>
      <c r="E74" s="66">
        <f>L74+S74+Z74+AG74+AM74+AS74+BE74+BL74</f>
        <v>15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2"/>
      <c r="R74" s="74"/>
      <c r="S74" s="66"/>
      <c r="T74" s="66"/>
      <c r="U74" s="66"/>
      <c r="V74" s="66"/>
      <c r="W74" s="113"/>
      <c r="X74" s="135"/>
      <c r="Y74" s="74"/>
      <c r="Z74" s="66"/>
      <c r="AA74" s="66"/>
      <c r="AB74" s="66"/>
      <c r="AC74" s="66"/>
      <c r="AD74" s="57"/>
      <c r="AE74" s="162"/>
      <c r="AF74" s="74"/>
      <c r="AG74" s="66"/>
      <c r="AH74" s="66"/>
      <c r="AI74" s="66"/>
      <c r="AJ74" s="57"/>
      <c r="AK74" s="139"/>
      <c r="AL74" s="79">
        <v>15</v>
      </c>
      <c r="AM74" s="66">
        <v>15</v>
      </c>
      <c r="AN74" s="66"/>
      <c r="AO74" s="66"/>
      <c r="AP74" s="57">
        <v>4</v>
      </c>
      <c r="AQ74" s="162" t="s">
        <v>211</v>
      </c>
      <c r="AR74" s="74"/>
      <c r="AS74" s="66"/>
      <c r="AT74" s="114"/>
      <c r="AU74" s="114"/>
      <c r="AV74" s="113"/>
      <c r="AW74" s="135"/>
      <c r="AX74" s="74"/>
      <c r="AY74" s="66"/>
      <c r="AZ74" s="66"/>
      <c r="BA74" s="66"/>
      <c r="BB74" s="57"/>
      <c r="BC74" s="162"/>
      <c r="BD74" s="74"/>
      <c r="BE74" s="66"/>
      <c r="BF74" s="66"/>
      <c r="BG74" s="66"/>
      <c r="BH74" s="66"/>
      <c r="BI74" s="57"/>
      <c r="BJ74" s="139"/>
      <c r="BK74" s="79"/>
      <c r="BL74" s="66"/>
      <c r="BM74" s="66"/>
      <c r="BN74" s="66"/>
      <c r="BO74" s="66"/>
      <c r="BP74" s="57"/>
      <c r="BQ74" s="162"/>
      <c r="BR74" s="74"/>
      <c r="BS74" s="67"/>
      <c r="BT74" s="67"/>
      <c r="BU74" s="67"/>
      <c r="BV74" s="40"/>
      <c r="BW74" s="135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3">
      <c r="A75" s="60">
        <v>42</v>
      </c>
      <c r="B75" s="129" t="s">
        <v>58</v>
      </c>
      <c r="C75" s="62">
        <f t="shared" ref="C75:C77" si="42">SUM(D75:J75)</f>
        <v>30</v>
      </c>
      <c r="D75" s="11">
        <f>K75+R75+Y75+AF75+AL75+AR75+AX75+BD75+BK75+BR75</f>
        <v>15</v>
      </c>
      <c r="E75" s="11">
        <f>L75+S75+Z75+AG75+AM75+AS75+BE75+BL75</f>
        <v>15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3"/>
      <c r="R75" s="18"/>
      <c r="S75" s="11"/>
      <c r="T75" s="11"/>
      <c r="U75" s="11"/>
      <c r="V75" s="11"/>
      <c r="W75" s="43"/>
      <c r="X75" s="136"/>
      <c r="Y75" s="18"/>
      <c r="Z75" s="11"/>
      <c r="AA75" s="11"/>
      <c r="AB75" s="11"/>
      <c r="AC75" s="11"/>
      <c r="AD75" s="10"/>
      <c r="AE75" s="163"/>
      <c r="AF75" s="18">
        <v>15</v>
      </c>
      <c r="AG75" s="11">
        <v>15</v>
      </c>
      <c r="AH75" s="11"/>
      <c r="AI75" s="11"/>
      <c r="AJ75" s="10">
        <v>4</v>
      </c>
      <c r="AK75" s="140" t="s">
        <v>211</v>
      </c>
      <c r="AL75" s="62"/>
      <c r="AM75" s="11"/>
      <c r="AN75" s="11"/>
      <c r="AO75" s="11"/>
      <c r="AP75" s="10"/>
      <c r="AQ75" s="163"/>
      <c r="AR75" s="18"/>
      <c r="AS75" s="11"/>
      <c r="AT75" s="19"/>
      <c r="AU75" s="19"/>
      <c r="AV75" s="43"/>
      <c r="AW75" s="136"/>
      <c r="AX75" s="18"/>
      <c r="AY75" s="11"/>
      <c r="AZ75" s="11"/>
      <c r="BA75" s="11"/>
      <c r="BB75" s="10"/>
      <c r="BC75" s="163"/>
      <c r="BD75" s="18"/>
      <c r="BE75" s="11"/>
      <c r="BF75" s="11"/>
      <c r="BG75" s="11"/>
      <c r="BH75" s="11"/>
      <c r="BI75" s="10"/>
      <c r="BJ75" s="140"/>
      <c r="BK75" s="62"/>
      <c r="BL75" s="11"/>
      <c r="BM75" s="11"/>
      <c r="BN75" s="11"/>
      <c r="BO75" s="11"/>
      <c r="BP75" s="10"/>
      <c r="BQ75" s="163"/>
      <c r="BR75" s="18"/>
      <c r="BS75" s="17"/>
      <c r="BT75" s="17"/>
      <c r="BU75" s="17"/>
      <c r="BV75" s="21"/>
      <c r="BW75" s="136"/>
      <c r="BX75" s="18">
        <f>P75+W75+AD75+AJ75+AP75+AV75+BB75+BI75+BP75+BV75</f>
        <v>4</v>
      </c>
      <c r="BY75" s="250">
        <v>1</v>
      </c>
    </row>
    <row r="76" spans="1:77" s="27" customFormat="1" ht="35.1" customHeight="1" x14ac:dyDescent="0.3">
      <c r="A76" s="60">
        <v>43</v>
      </c>
      <c r="B76" s="133" t="s">
        <v>57</v>
      </c>
      <c r="C76" s="62">
        <f t="shared" si="42"/>
        <v>15</v>
      </c>
      <c r="D76" s="11"/>
      <c r="E76" s="11">
        <f>L76+S76+Z76+AG76+AM76+AS76+BE76+BL76</f>
        <v>15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6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6"/>
      <c r="AR76" s="18"/>
      <c r="AS76" s="11">
        <v>15</v>
      </c>
      <c r="AT76" s="11"/>
      <c r="AU76" s="11"/>
      <c r="AV76" s="10">
        <v>2</v>
      </c>
      <c r="AW76" s="81" t="s">
        <v>211</v>
      </c>
      <c r="AX76" s="18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6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5">
      <c r="A77" s="69">
        <v>44</v>
      </c>
      <c r="B77" s="130" t="s">
        <v>71</v>
      </c>
      <c r="C77" s="82">
        <f t="shared" si="42"/>
        <v>15</v>
      </c>
      <c r="D77" s="70">
        <f>K77+R77+Y77+AF77+AL77+AR77+AX77+BD77+BK77+BR77</f>
        <v>15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7"/>
      <c r="R77" s="75"/>
      <c r="S77" s="70"/>
      <c r="T77" s="70"/>
      <c r="U77" s="70"/>
      <c r="V77" s="70"/>
      <c r="W77" s="39"/>
      <c r="X77" s="83"/>
      <c r="Y77" s="75">
        <v>15</v>
      </c>
      <c r="Z77" s="70"/>
      <c r="AA77" s="70"/>
      <c r="AB77" s="70"/>
      <c r="AC77" s="70"/>
      <c r="AD77" s="39">
        <v>2</v>
      </c>
      <c r="AE77" s="157" t="s">
        <v>210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7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7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7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92" customFormat="1" ht="24.9" customHeight="1" thickBot="1" x14ac:dyDescent="0.35">
      <c r="A78" s="393"/>
      <c r="B78" s="304" t="s">
        <v>176</v>
      </c>
      <c r="C78" s="313">
        <f>SUM(C74:C77)</f>
        <v>90</v>
      </c>
      <c r="D78" s="311">
        <f t="shared" ref="D78:J78" si="43">SUM(D74:D77)</f>
        <v>45</v>
      </c>
      <c r="E78" s="311">
        <f t="shared" si="43"/>
        <v>45</v>
      </c>
      <c r="F78" s="311">
        <f t="shared" si="43"/>
        <v>0</v>
      </c>
      <c r="G78" s="311">
        <f t="shared" si="43"/>
        <v>0</v>
      </c>
      <c r="H78" s="311">
        <f t="shared" si="43"/>
        <v>0</v>
      </c>
      <c r="I78" s="311">
        <f t="shared" si="43"/>
        <v>0</v>
      </c>
      <c r="J78" s="383">
        <f t="shared" si="43"/>
        <v>0</v>
      </c>
      <c r="K78" s="310">
        <f t="shared" ref="K78:P78" si="44">SUM(K74:K77)</f>
        <v>0</v>
      </c>
      <c r="L78" s="311">
        <f t="shared" si="44"/>
        <v>0</v>
      </c>
      <c r="M78" s="311">
        <f t="shared" si="44"/>
        <v>0</v>
      </c>
      <c r="N78" s="311">
        <f t="shared" si="44"/>
        <v>0</v>
      </c>
      <c r="O78" s="311">
        <f t="shared" si="44"/>
        <v>0</v>
      </c>
      <c r="P78" s="311">
        <f t="shared" si="44"/>
        <v>0</v>
      </c>
      <c r="Q78" s="314"/>
      <c r="R78" s="313">
        <f t="shared" ref="R78:W78" si="45">SUM(R74:R77)</f>
        <v>0</v>
      </c>
      <c r="S78" s="311">
        <f t="shared" si="45"/>
        <v>0</v>
      </c>
      <c r="T78" s="311">
        <f t="shared" si="45"/>
        <v>0</v>
      </c>
      <c r="U78" s="311">
        <f t="shared" si="45"/>
        <v>0</v>
      </c>
      <c r="V78" s="311">
        <f t="shared" si="45"/>
        <v>0</v>
      </c>
      <c r="W78" s="311">
        <f t="shared" si="45"/>
        <v>0</v>
      </c>
      <c r="X78" s="316"/>
      <c r="Y78" s="313">
        <f t="shared" ref="Y78:AD78" si="46">SUM(Y74:Y77)</f>
        <v>15</v>
      </c>
      <c r="Z78" s="311">
        <f t="shared" si="46"/>
        <v>0</v>
      </c>
      <c r="AA78" s="311">
        <f t="shared" si="46"/>
        <v>0</v>
      </c>
      <c r="AB78" s="311">
        <f t="shared" si="46"/>
        <v>0</v>
      </c>
      <c r="AC78" s="311">
        <f t="shared" si="46"/>
        <v>0</v>
      </c>
      <c r="AD78" s="311">
        <f t="shared" si="46"/>
        <v>2</v>
      </c>
      <c r="AE78" s="314"/>
      <c r="AF78" s="313">
        <f>SUM(AF74:AF77)</f>
        <v>15</v>
      </c>
      <c r="AG78" s="311">
        <f>SUM(AG74:AG77)</f>
        <v>15</v>
      </c>
      <c r="AH78" s="311">
        <f>SUM(AH74:AH77)</f>
        <v>0</v>
      </c>
      <c r="AI78" s="311">
        <f>SUM(AI74:AI77)</f>
        <v>0</v>
      </c>
      <c r="AJ78" s="311">
        <f>SUM(AJ74:AJ77)</f>
        <v>4</v>
      </c>
      <c r="AK78" s="315"/>
      <c r="AL78" s="310">
        <f>SUM(AL74:AL77)</f>
        <v>15</v>
      </c>
      <c r="AM78" s="311">
        <f>SUM(AM74:AM77)</f>
        <v>15</v>
      </c>
      <c r="AN78" s="311">
        <f>SUM(AN74:AN77)</f>
        <v>0</v>
      </c>
      <c r="AO78" s="311">
        <f>SUM(AO74:AO77)</f>
        <v>0</v>
      </c>
      <c r="AP78" s="311">
        <f>SUM(AP74:AP77)</f>
        <v>4</v>
      </c>
      <c r="AQ78" s="314"/>
      <c r="AR78" s="313">
        <f>SUM(AR74:AR77)</f>
        <v>0</v>
      </c>
      <c r="AS78" s="311">
        <f>SUM(AS74:AS77)</f>
        <v>15</v>
      </c>
      <c r="AT78" s="311">
        <f>SUM(AT74:AT77)</f>
        <v>0</v>
      </c>
      <c r="AU78" s="311">
        <f>SUM(AU74:AU77)</f>
        <v>0</v>
      </c>
      <c r="AV78" s="311">
        <f>SUM(AV74:AV77)</f>
        <v>2</v>
      </c>
      <c r="AW78" s="316"/>
      <c r="AX78" s="313">
        <f t="shared" ref="AX78:BC78" si="47">SUM(AX74:AX77)</f>
        <v>0</v>
      </c>
      <c r="AY78" s="311">
        <f t="shared" si="47"/>
        <v>0</v>
      </c>
      <c r="AZ78" s="311">
        <f t="shared" si="47"/>
        <v>0</v>
      </c>
      <c r="BA78" s="311">
        <f t="shared" si="47"/>
        <v>0</v>
      </c>
      <c r="BB78" s="311">
        <f t="shared" si="47"/>
        <v>0</v>
      </c>
      <c r="BC78" s="314">
        <f t="shared" si="47"/>
        <v>0</v>
      </c>
      <c r="BD78" s="313"/>
      <c r="BE78" s="311">
        <f>SUM(BE74:BE77)</f>
        <v>0</v>
      </c>
      <c r="BF78" s="311">
        <f>SUM(BF74:BF77)</f>
        <v>0</v>
      </c>
      <c r="BG78" s="311">
        <f>SUM(BG74:BG77)</f>
        <v>0</v>
      </c>
      <c r="BH78" s="311">
        <f>SUM(BH74:BH77)</f>
        <v>0</v>
      </c>
      <c r="BI78" s="311">
        <f>SUM(BI74:BI77)</f>
        <v>0</v>
      </c>
      <c r="BJ78" s="315"/>
      <c r="BK78" s="310">
        <f t="shared" ref="BK78:BP78" si="48">SUM(BK74:BK77)</f>
        <v>0</v>
      </c>
      <c r="BL78" s="311">
        <f t="shared" si="48"/>
        <v>0</v>
      </c>
      <c r="BM78" s="311">
        <f t="shared" si="48"/>
        <v>0</v>
      </c>
      <c r="BN78" s="311">
        <f t="shared" si="48"/>
        <v>0</v>
      </c>
      <c r="BO78" s="311">
        <f t="shared" si="48"/>
        <v>0</v>
      </c>
      <c r="BP78" s="311">
        <f t="shared" si="48"/>
        <v>0</v>
      </c>
      <c r="BQ78" s="314"/>
      <c r="BR78" s="313">
        <f t="shared" ref="BR78:BV78" si="49">SUM(BR74:BR77)</f>
        <v>0</v>
      </c>
      <c r="BS78" s="311">
        <f t="shared" si="49"/>
        <v>0</v>
      </c>
      <c r="BT78" s="311">
        <f t="shared" si="49"/>
        <v>0</v>
      </c>
      <c r="BU78" s="311">
        <f t="shared" si="49"/>
        <v>0</v>
      </c>
      <c r="BV78" s="311">
        <f t="shared" si="49"/>
        <v>0</v>
      </c>
      <c r="BW78" s="316"/>
      <c r="BX78" s="398">
        <f>P78+W78+AD78+AJ78+AP78+AV78+BB78+BI78+BP78+BV78</f>
        <v>12</v>
      </c>
      <c r="BY78" s="312">
        <v>3</v>
      </c>
    </row>
    <row r="79" spans="1:77" s="51" customFormat="1" ht="24.9" customHeight="1" thickBot="1" x14ac:dyDescent="0.35">
      <c r="A79" s="127"/>
      <c r="B79" s="464" t="s">
        <v>153</v>
      </c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  <c r="R79" s="464"/>
      <c r="S79" s="464"/>
      <c r="T79" s="464"/>
      <c r="U79" s="464"/>
      <c r="V79" s="464"/>
      <c r="W79" s="464"/>
      <c r="X79" s="464"/>
      <c r="Y79" s="464"/>
      <c r="Z79" s="464"/>
      <c r="AA79" s="464"/>
      <c r="AB79" s="464"/>
      <c r="AC79" s="464"/>
      <c r="AD79" s="464"/>
      <c r="AE79" s="464"/>
      <c r="AF79" s="464"/>
      <c r="AG79" s="464"/>
      <c r="AH79" s="464"/>
      <c r="AI79" s="464"/>
      <c r="AJ79" s="464"/>
      <c r="AK79" s="464"/>
      <c r="AL79" s="464"/>
      <c r="AM79" s="464"/>
      <c r="AN79" s="464"/>
      <c r="AO79" s="464"/>
      <c r="AP79" s="464"/>
      <c r="AQ79" s="464"/>
      <c r="AR79" s="464"/>
      <c r="AS79" s="464"/>
      <c r="AT79" s="464"/>
      <c r="AU79" s="464"/>
      <c r="AV79" s="464"/>
      <c r="AW79" s="464"/>
      <c r="AX79" s="464"/>
      <c r="AY79" s="464"/>
      <c r="AZ79" s="464"/>
      <c r="BA79" s="464"/>
      <c r="BB79" s="464"/>
      <c r="BC79" s="464"/>
      <c r="BD79" s="464"/>
      <c r="BE79" s="464"/>
      <c r="BF79" s="464"/>
      <c r="BG79" s="464"/>
      <c r="BH79" s="464"/>
      <c r="BI79" s="464"/>
      <c r="BJ79" s="464"/>
      <c r="BK79" s="464"/>
      <c r="BL79" s="464"/>
      <c r="BM79" s="464"/>
      <c r="BN79" s="464"/>
      <c r="BO79" s="464"/>
      <c r="BP79" s="464"/>
      <c r="BQ79" s="464"/>
      <c r="BR79" s="464"/>
      <c r="BS79" s="464"/>
      <c r="BT79" s="464"/>
      <c r="BU79" s="464"/>
      <c r="BV79" s="464"/>
      <c r="BW79" s="464"/>
      <c r="BX79" s="464"/>
      <c r="BY79" s="465"/>
    </row>
    <row r="80" spans="1:77" s="27" customFormat="1" ht="35.1" customHeight="1" x14ac:dyDescent="0.3">
      <c r="A80" s="58">
        <v>45</v>
      </c>
      <c r="B80" s="131" t="s">
        <v>85</v>
      </c>
      <c r="C80" s="74">
        <f t="shared" ref="C80" si="50">SUM(D80:J80)</f>
        <v>15</v>
      </c>
      <c r="D80" s="66">
        <f>K80+R80+Y80+AF80+AL80+AR80+AX80+BD80+BK80+BR80</f>
        <v>15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5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5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5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5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5"/>
      <c r="BR80" s="74">
        <v>15</v>
      </c>
      <c r="BS80" s="67"/>
      <c r="BT80" s="67"/>
      <c r="BU80" s="67"/>
      <c r="BV80" s="40">
        <v>2</v>
      </c>
      <c r="BW80" s="80" t="s">
        <v>210</v>
      </c>
      <c r="BX80" s="79">
        <f>P80+W80+AD80+AJ80+AP80+AV80+BB80+BI80+BP80+BV80</f>
        <v>2</v>
      </c>
      <c r="BY80" s="68"/>
    </row>
    <row r="81" spans="1:77" s="5" customFormat="1" ht="50.1" customHeight="1" x14ac:dyDescent="0.3">
      <c r="A81" s="60">
        <v>46</v>
      </c>
      <c r="B81" s="129" t="s">
        <v>84</v>
      </c>
      <c r="C81" s="18">
        <f t="shared" ref="C81:C83" si="51">SUM(D81:J81)</f>
        <v>15</v>
      </c>
      <c r="D81" s="11">
        <f>K81+R81+Y81+AF81+AL81+AR81+AX81+BD81+BK81+BR81</f>
        <v>15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6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6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6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6"/>
      <c r="BD81" s="18">
        <v>15</v>
      </c>
      <c r="BE81" s="11"/>
      <c r="BF81" s="11"/>
      <c r="BG81" s="11"/>
      <c r="BH81" s="11"/>
      <c r="BI81" s="10">
        <v>2</v>
      </c>
      <c r="BJ81" s="55" t="s">
        <v>210</v>
      </c>
      <c r="BK81" s="62"/>
      <c r="BL81" s="11"/>
      <c r="BM81" s="11"/>
      <c r="BN81" s="11"/>
      <c r="BO81" s="11"/>
      <c r="BP81" s="10"/>
      <c r="BQ81" s="156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50"/>
    </row>
    <row r="82" spans="1:77" s="27" customFormat="1" ht="20.100000000000001" customHeight="1" x14ac:dyDescent="0.3">
      <c r="A82" s="60">
        <v>47</v>
      </c>
      <c r="B82" s="129" t="s">
        <v>72</v>
      </c>
      <c r="C82" s="18">
        <f t="shared" si="51"/>
        <v>30</v>
      </c>
      <c r="D82" s="11">
        <f>K82+R82+Y82+AF82+AL82+AR82+AX82+BD82+BK82+BR82</f>
        <v>15</v>
      </c>
      <c r="E82" s="11"/>
      <c r="F82" s="11">
        <f>M82+T82+AA82+AH82+AN82+AT82+AY82+BF82+BM82+BS82</f>
        <v>15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6"/>
      <c r="BD82" s="18"/>
      <c r="BE82" s="11"/>
      <c r="BF82" s="11"/>
      <c r="BG82" s="11"/>
      <c r="BH82" s="11"/>
      <c r="BI82" s="10"/>
      <c r="BJ82" s="55"/>
      <c r="BK82" s="62">
        <v>15</v>
      </c>
      <c r="BL82" s="11"/>
      <c r="BM82" s="11">
        <v>15</v>
      </c>
      <c r="BN82" s="11"/>
      <c r="BO82" s="11"/>
      <c r="BP82" s="10">
        <v>4</v>
      </c>
      <c r="BQ82" s="156" t="s">
        <v>209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5">
      <c r="A83" s="69">
        <v>48</v>
      </c>
      <c r="B83" s="130" t="s">
        <v>86</v>
      </c>
      <c r="C83" s="75">
        <f t="shared" si="51"/>
        <v>30</v>
      </c>
      <c r="D83" s="70"/>
      <c r="E83" s="70"/>
      <c r="F83" s="70">
        <f>M83+T83+AA83+AH83+AN83+AT83+AY83+BF83+BM83+BS83</f>
        <v>30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7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7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7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7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30</v>
      </c>
      <c r="BN83" s="70"/>
      <c r="BO83" s="70"/>
      <c r="BP83" s="39">
        <v>4</v>
      </c>
      <c r="BQ83" s="157" t="s">
        <v>211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92" customFormat="1" ht="24.9" customHeight="1" thickBot="1" x14ac:dyDescent="0.35">
      <c r="A84" s="393"/>
      <c r="B84" s="304" t="s">
        <v>177</v>
      </c>
      <c r="C84" s="298">
        <f>SUM(C80:C83)</f>
        <v>90</v>
      </c>
      <c r="D84" s="299">
        <f t="shared" ref="D84:J84" si="52">SUM(D80:D83)</f>
        <v>45</v>
      </c>
      <c r="E84" s="299">
        <f t="shared" si="52"/>
        <v>0</v>
      </c>
      <c r="F84" s="299">
        <f t="shared" si="52"/>
        <v>45</v>
      </c>
      <c r="G84" s="299">
        <f t="shared" si="52"/>
        <v>0</v>
      </c>
      <c r="H84" s="299">
        <f t="shared" si="52"/>
        <v>0</v>
      </c>
      <c r="I84" s="299">
        <f t="shared" si="52"/>
        <v>0</v>
      </c>
      <c r="J84" s="331">
        <f t="shared" si="52"/>
        <v>0</v>
      </c>
      <c r="K84" s="295">
        <f t="shared" ref="K84:BV84" si="53">SUM(K80:K83)</f>
        <v>0</v>
      </c>
      <c r="L84" s="296">
        <f t="shared" si="53"/>
        <v>0</v>
      </c>
      <c r="M84" s="296">
        <f t="shared" si="53"/>
        <v>0</v>
      </c>
      <c r="N84" s="296">
        <f t="shared" ref="N84" si="54">SUM(N80:N83)</f>
        <v>0</v>
      </c>
      <c r="O84" s="296">
        <f t="shared" si="53"/>
        <v>0</v>
      </c>
      <c r="P84" s="296">
        <f t="shared" si="53"/>
        <v>0</v>
      </c>
      <c r="Q84" s="300"/>
      <c r="R84" s="302">
        <f t="shared" si="53"/>
        <v>0</v>
      </c>
      <c r="S84" s="296">
        <f t="shared" si="53"/>
        <v>0</v>
      </c>
      <c r="T84" s="296">
        <f t="shared" si="53"/>
        <v>0</v>
      </c>
      <c r="U84" s="296">
        <f t="shared" ref="U84" si="55">SUM(U80:U83)</f>
        <v>0</v>
      </c>
      <c r="V84" s="296">
        <f t="shared" si="53"/>
        <v>0</v>
      </c>
      <c r="W84" s="296">
        <f t="shared" si="53"/>
        <v>0</v>
      </c>
      <c r="X84" s="303"/>
      <c r="Y84" s="298">
        <f t="shared" si="53"/>
        <v>0</v>
      </c>
      <c r="Z84" s="299">
        <f t="shared" si="53"/>
        <v>0</v>
      </c>
      <c r="AA84" s="299">
        <f t="shared" si="53"/>
        <v>0</v>
      </c>
      <c r="AB84" s="299">
        <f t="shared" si="53"/>
        <v>0</v>
      </c>
      <c r="AC84" s="299">
        <f t="shared" si="53"/>
        <v>0</v>
      </c>
      <c r="AD84" s="299">
        <f t="shared" si="53"/>
        <v>0</v>
      </c>
      <c r="AE84" s="301"/>
      <c r="AF84" s="308">
        <f t="shared" si="53"/>
        <v>0</v>
      </c>
      <c r="AG84" s="299">
        <f t="shared" si="53"/>
        <v>0</v>
      </c>
      <c r="AH84" s="299">
        <f t="shared" si="53"/>
        <v>0</v>
      </c>
      <c r="AI84" s="299">
        <f t="shared" si="53"/>
        <v>0</v>
      </c>
      <c r="AJ84" s="299">
        <f t="shared" si="53"/>
        <v>0</v>
      </c>
      <c r="AK84" s="301"/>
      <c r="AL84" s="295">
        <f t="shared" si="53"/>
        <v>0</v>
      </c>
      <c r="AM84" s="296">
        <f t="shared" si="53"/>
        <v>0</v>
      </c>
      <c r="AN84" s="296">
        <f t="shared" si="53"/>
        <v>0</v>
      </c>
      <c r="AO84" s="296">
        <f t="shared" si="53"/>
        <v>0</v>
      </c>
      <c r="AP84" s="296">
        <f t="shared" si="53"/>
        <v>0</v>
      </c>
      <c r="AQ84" s="300"/>
      <c r="AR84" s="302">
        <f t="shared" si="53"/>
        <v>0</v>
      </c>
      <c r="AS84" s="296">
        <f t="shared" si="53"/>
        <v>0</v>
      </c>
      <c r="AT84" s="296">
        <f t="shared" si="53"/>
        <v>0</v>
      </c>
      <c r="AU84" s="296">
        <f t="shared" si="53"/>
        <v>0</v>
      </c>
      <c r="AV84" s="296">
        <f t="shared" si="53"/>
        <v>0</v>
      </c>
      <c r="AW84" s="303"/>
      <c r="AX84" s="298">
        <f t="shared" si="53"/>
        <v>0</v>
      </c>
      <c r="AY84" s="299">
        <f t="shared" si="53"/>
        <v>0</v>
      </c>
      <c r="AZ84" s="299">
        <f t="shared" si="53"/>
        <v>0</v>
      </c>
      <c r="BA84" s="299">
        <f t="shared" si="53"/>
        <v>0</v>
      </c>
      <c r="BB84" s="299">
        <f t="shared" si="53"/>
        <v>0</v>
      </c>
      <c r="BC84" s="300"/>
      <c r="BD84" s="298">
        <f t="shared" si="53"/>
        <v>15</v>
      </c>
      <c r="BE84" s="299">
        <f t="shared" si="53"/>
        <v>0</v>
      </c>
      <c r="BF84" s="299">
        <f t="shared" si="53"/>
        <v>0</v>
      </c>
      <c r="BG84" s="299">
        <f t="shared" si="53"/>
        <v>0</v>
      </c>
      <c r="BH84" s="299">
        <f t="shared" si="53"/>
        <v>0</v>
      </c>
      <c r="BI84" s="299">
        <f t="shared" si="53"/>
        <v>2</v>
      </c>
      <c r="BJ84" s="301"/>
      <c r="BK84" s="295">
        <f t="shared" si="53"/>
        <v>15</v>
      </c>
      <c r="BL84" s="296">
        <f t="shared" si="53"/>
        <v>0</v>
      </c>
      <c r="BM84" s="296">
        <f t="shared" si="53"/>
        <v>45</v>
      </c>
      <c r="BN84" s="296">
        <f t="shared" si="53"/>
        <v>0</v>
      </c>
      <c r="BO84" s="296">
        <f t="shared" si="53"/>
        <v>0</v>
      </c>
      <c r="BP84" s="296">
        <f t="shared" si="53"/>
        <v>8</v>
      </c>
      <c r="BQ84" s="300"/>
      <c r="BR84" s="302">
        <f t="shared" si="53"/>
        <v>15</v>
      </c>
      <c r="BS84" s="296">
        <f t="shared" si="53"/>
        <v>0</v>
      </c>
      <c r="BT84" s="296">
        <f t="shared" si="53"/>
        <v>0</v>
      </c>
      <c r="BU84" s="296">
        <f t="shared" si="53"/>
        <v>0</v>
      </c>
      <c r="BV84" s="296">
        <f t="shared" si="53"/>
        <v>2</v>
      </c>
      <c r="BW84" s="303"/>
      <c r="BX84" s="310">
        <f>P84+W84+AD84+AJ84+AP84+AV84+BB84+BI84+BP84+BV84</f>
        <v>12</v>
      </c>
      <c r="BY84" s="312">
        <v>5</v>
      </c>
    </row>
    <row r="85" spans="1:77" s="392" customFormat="1" ht="24.9" customHeight="1" thickBot="1" x14ac:dyDescent="0.35">
      <c r="A85" s="393"/>
      <c r="B85" s="459" t="s">
        <v>30</v>
      </c>
      <c r="C85" s="459"/>
      <c r="D85" s="459"/>
      <c r="E85" s="459"/>
      <c r="F85" s="459"/>
      <c r="G85" s="459"/>
      <c r="H85" s="459"/>
      <c r="I85" s="459"/>
      <c r="J85" s="459"/>
      <c r="K85" s="459"/>
      <c r="L85" s="459"/>
      <c r="M85" s="459"/>
      <c r="N85" s="459"/>
      <c r="O85" s="459"/>
      <c r="P85" s="459"/>
      <c r="Q85" s="459"/>
      <c r="R85" s="459"/>
      <c r="S85" s="459"/>
      <c r="T85" s="459"/>
      <c r="U85" s="459"/>
      <c r="V85" s="459"/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  <c r="AG85" s="459"/>
      <c r="AH85" s="459"/>
      <c r="AI85" s="459"/>
      <c r="AJ85" s="459"/>
      <c r="AK85" s="459"/>
      <c r="AL85" s="459"/>
      <c r="AM85" s="459"/>
      <c r="AN85" s="459"/>
      <c r="AO85" s="459"/>
      <c r="AP85" s="459"/>
      <c r="AQ85" s="459"/>
      <c r="AR85" s="459"/>
      <c r="AS85" s="459"/>
      <c r="AT85" s="459"/>
      <c r="AU85" s="459"/>
      <c r="AV85" s="459"/>
      <c r="AW85" s="459"/>
      <c r="AX85" s="459"/>
      <c r="AY85" s="459"/>
      <c r="AZ85" s="459"/>
      <c r="BA85" s="459"/>
      <c r="BB85" s="459"/>
      <c r="BC85" s="459"/>
      <c r="BD85" s="459"/>
      <c r="BE85" s="459"/>
      <c r="BF85" s="459"/>
      <c r="BG85" s="459"/>
      <c r="BH85" s="459"/>
      <c r="BI85" s="459"/>
      <c r="BJ85" s="459"/>
      <c r="BK85" s="459"/>
      <c r="BL85" s="459"/>
      <c r="BM85" s="459"/>
      <c r="BN85" s="459"/>
      <c r="BO85" s="459"/>
      <c r="BP85" s="459"/>
      <c r="BQ85" s="459"/>
      <c r="BR85" s="459"/>
      <c r="BS85" s="459"/>
      <c r="BT85" s="459"/>
      <c r="BU85" s="459"/>
      <c r="BV85" s="459"/>
      <c r="BW85" s="459"/>
      <c r="BX85" s="459"/>
      <c r="BY85" s="460"/>
    </row>
    <row r="86" spans="1:77" s="27" customFormat="1" ht="20.100000000000001" customHeight="1" thickBot="1" x14ac:dyDescent="0.35">
      <c r="A86" s="112">
        <v>49</v>
      </c>
      <c r="B86" s="134" t="s">
        <v>162</v>
      </c>
      <c r="C86" s="42">
        <f t="shared" ref="C86" si="56">SUM(D86:J86)</f>
        <v>60</v>
      </c>
      <c r="D86" s="24"/>
      <c r="E86" s="24"/>
      <c r="F86" s="24">
        <f>M86+T86+AA86+AH86+AN86+AT86+AY86+BF86+BM86+BS86</f>
        <v>60</v>
      </c>
      <c r="G86" s="24"/>
      <c r="H86" s="24"/>
      <c r="I86" s="24"/>
      <c r="J86" s="28"/>
      <c r="K86" s="138"/>
      <c r="L86" s="114"/>
      <c r="M86" s="114"/>
      <c r="N86" s="114"/>
      <c r="O86" s="114"/>
      <c r="P86" s="113"/>
      <c r="Q86" s="162"/>
      <c r="R86" s="164"/>
      <c r="S86" s="114"/>
      <c r="T86" s="114"/>
      <c r="U86" s="114"/>
      <c r="V86" s="114"/>
      <c r="W86" s="113"/>
      <c r="X86" s="135"/>
      <c r="Y86" s="42"/>
      <c r="Z86" s="24"/>
      <c r="AA86" s="24"/>
      <c r="AB86" s="24"/>
      <c r="AC86" s="24"/>
      <c r="AD86" s="44"/>
      <c r="AE86" s="162"/>
      <c r="AF86" s="42"/>
      <c r="AG86" s="24"/>
      <c r="AH86" s="24"/>
      <c r="AI86" s="24"/>
      <c r="AJ86" s="44"/>
      <c r="AK86" s="142"/>
      <c r="AL86" s="138"/>
      <c r="AM86" s="114"/>
      <c r="AN86" s="114">
        <v>30</v>
      </c>
      <c r="AO86" s="114"/>
      <c r="AP86" s="113">
        <v>3</v>
      </c>
      <c r="AQ86" s="162" t="s">
        <v>211</v>
      </c>
      <c r="AR86" s="164"/>
      <c r="AS86" s="114"/>
      <c r="AT86" s="114">
        <v>30</v>
      </c>
      <c r="AU86" s="114"/>
      <c r="AV86" s="113">
        <v>5</v>
      </c>
      <c r="AW86" s="135" t="s">
        <v>209</v>
      </c>
      <c r="AX86" s="137"/>
      <c r="AY86" s="44"/>
      <c r="AZ86" s="44"/>
      <c r="BA86" s="44"/>
      <c r="BB86" s="24"/>
      <c r="BC86" s="165"/>
      <c r="BD86" s="42"/>
      <c r="BE86" s="24"/>
      <c r="BF86" s="24"/>
      <c r="BG86" s="24"/>
      <c r="BH86" s="24"/>
      <c r="BI86" s="44"/>
      <c r="BJ86" s="142"/>
      <c r="BK86" s="138"/>
      <c r="BL86" s="114"/>
      <c r="BM86" s="114"/>
      <c r="BN86" s="114"/>
      <c r="BO86" s="114"/>
      <c r="BP86" s="113"/>
      <c r="BQ86" s="162"/>
      <c r="BR86" s="164"/>
      <c r="BS86" s="143"/>
      <c r="BT86" s="143"/>
      <c r="BU86" s="143"/>
      <c r="BV86" s="143"/>
      <c r="BW86" s="135"/>
      <c r="BX86" s="41">
        <f>P86+W86+AD86+AJ86+AP86+AV86+BB86+BI86+BP86+BV86</f>
        <v>8</v>
      </c>
      <c r="BY86" s="64">
        <v>7</v>
      </c>
    </row>
    <row r="87" spans="1:77" s="51" customFormat="1" ht="24.9" customHeight="1" thickBot="1" x14ac:dyDescent="0.35">
      <c r="A87" s="393"/>
      <c r="B87" s="304" t="s">
        <v>178</v>
      </c>
      <c r="C87" s="313">
        <f>SUM(C86)</f>
        <v>60</v>
      </c>
      <c r="D87" s="311">
        <f t="shared" ref="D87:BV87" si="57">SUM(D86)</f>
        <v>0</v>
      </c>
      <c r="E87" s="311">
        <f t="shared" si="57"/>
        <v>0</v>
      </c>
      <c r="F87" s="311">
        <f t="shared" si="57"/>
        <v>60</v>
      </c>
      <c r="G87" s="311">
        <f t="shared" si="57"/>
        <v>0</v>
      </c>
      <c r="H87" s="311">
        <f t="shared" si="57"/>
        <v>0</v>
      </c>
      <c r="I87" s="311">
        <f t="shared" si="57"/>
        <v>0</v>
      </c>
      <c r="J87" s="383">
        <f t="shared" si="57"/>
        <v>0</v>
      </c>
      <c r="K87" s="310">
        <f t="shared" si="57"/>
        <v>0</v>
      </c>
      <c r="L87" s="311">
        <f t="shared" si="57"/>
        <v>0</v>
      </c>
      <c r="M87" s="311">
        <f t="shared" si="57"/>
        <v>0</v>
      </c>
      <c r="N87" s="311">
        <f t="shared" ref="N87" si="58">SUM(N86)</f>
        <v>0</v>
      </c>
      <c r="O87" s="311">
        <f t="shared" si="57"/>
        <v>0</v>
      </c>
      <c r="P87" s="311">
        <f t="shared" si="57"/>
        <v>0</v>
      </c>
      <c r="Q87" s="314"/>
      <c r="R87" s="313">
        <f t="shared" si="57"/>
        <v>0</v>
      </c>
      <c r="S87" s="311">
        <f t="shared" si="57"/>
        <v>0</v>
      </c>
      <c r="T87" s="311">
        <f t="shared" si="57"/>
        <v>0</v>
      </c>
      <c r="U87" s="311">
        <f t="shared" ref="U87" si="59">SUM(U86)</f>
        <v>0</v>
      </c>
      <c r="V87" s="311">
        <f t="shared" si="57"/>
        <v>0</v>
      </c>
      <c r="W87" s="311">
        <f t="shared" si="57"/>
        <v>0</v>
      </c>
      <c r="X87" s="316"/>
      <c r="Y87" s="313">
        <f t="shared" si="57"/>
        <v>0</v>
      </c>
      <c r="Z87" s="311">
        <f t="shared" si="57"/>
        <v>0</v>
      </c>
      <c r="AA87" s="311">
        <f t="shared" si="57"/>
        <v>0</v>
      </c>
      <c r="AB87" s="311">
        <f t="shared" si="57"/>
        <v>0</v>
      </c>
      <c r="AC87" s="311">
        <f t="shared" si="57"/>
        <v>0</v>
      </c>
      <c r="AD87" s="311">
        <f t="shared" si="57"/>
        <v>0</v>
      </c>
      <c r="AE87" s="314"/>
      <c r="AF87" s="313">
        <f t="shared" si="57"/>
        <v>0</v>
      </c>
      <c r="AG87" s="311">
        <f t="shared" si="57"/>
        <v>0</v>
      </c>
      <c r="AH87" s="311">
        <f t="shared" si="57"/>
        <v>0</v>
      </c>
      <c r="AI87" s="311">
        <f t="shared" si="57"/>
        <v>0</v>
      </c>
      <c r="AJ87" s="311">
        <f t="shared" si="57"/>
        <v>0</v>
      </c>
      <c r="AK87" s="315"/>
      <c r="AL87" s="310">
        <f t="shared" si="57"/>
        <v>0</v>
      </c>
      <c r="AM87" s="311">
        <f t="shared" si="57"/>
        <v>0</v>
      </c>
      <c r="AN87" s="311">
        <f t="shared" si="57"/>
        <v>30</v>
      </c>
      <c r="AO87" s="311">
        <f t="shared" si="57"/>
        <v>0</v>
      </c>
      <c r="AP87" s="311">
        <f t="shared" si="57"/>
        <v>3</v>
      </c>
      <c r="AQ87" s="314"/>
      <c r="AR87" s="313">
        <f t="shared" si="57"/>
        <v>0</v>
      </c>
      <c r="AS87" s="311">
        <f t="shared" si="57"/>
        <v>0</v>
      </c>
      <c r="AT87" s="311">
        <f t="shared" si="57"/>
        <v>30</v>
      </c>
      <c r="AU87" s="311">
        <f t="shared" si="57"/>
        <v>0</v>
      </c>
      <c r="AV87" s="311">
        <f t="shared" si="57"/>
        <v>5</v>
      </c>
      <c r="AW87" s="316"/>
      <c r="AX87" s="313">
        <f t="shared" si="57"/>
        <v>0</v>
      </c>
      <c r="AY87" s="311">
        <f t="shared" si="57"/>
        <v>0</v>
      </c>
      <c r="AZ87" s="311">
        <f t="shared" si="57"/>
        <v>0</v>
      </c>
      <c r="BA87" s="311">
        <f t="shared" si="57"/>
        <v>0</v>
      </c>
      <c r="BB87" s="311">
        <f t="shared" si="57"/>
        <v>0</v>
      </c>
      <c r="BC87" s="314"/>
      <c r="BD87" s="313">
        <f t="shared" si="57"/>
        <v>0</v>
      </c>
      <c r="BE87" s="311">
        <f t="shared" si="57"/>
        <v>0</v>
      </c>
      <c r="BF87" s="311">
        <f t="shared" si="57"/>
        <v>0</v>
      </c>
      <c r="BG87" s="311">
        <f t="shared" si="57"/>
        <v>0</v>
      </c>
      <c r="BH87" s="311">
        <f t="shared" si="57"/>
        <v>0</v>
      </c>
      <c r="BI87" s="311">
        <f t="shared" si="57"/>
        <v>0</v>
      </c>
      <c r="BJ87" s="315"/>
      <c r="BK87" s="310">
        <f t="shared" si="57"/>
        <v>0</v>
      </c>
      <c r="BL87" s="311">
        <f t="shared" si="57"/>
        <v>0</v>
      </c>
      <c r="BM87" s="311">
        <f t="shared" si="57"/>
        <v>0</v>
      </c>
      <c r="BN87" s="311">
        <f t="shared" si="57"/>
        <v>0</v>
      </c>
      <c r="BO87" s="311">
        <f t="shared" si="57"/>
        <v>0</v>
      </c>
      <c r="BP87" s="311">
        <f t="shared" si="57"/>
        <v>0</v>
      </c>
      <c r="BQ87" s="314"/>
      <c r="BR87" s="313">
        <f t="shared" si="57"/>
        <v>0</v>
      </c>
      <c r="BS87" s="311">
        <f t="shared" si="57"/>
        <v>0</v>
      </c>
      <c r="BT87" s="311">
        <f t="shared" si="57"/>
        <v>0</v>
      </c>
      <c r="BU87" s="311">
        <f t="shared" si="57"/>
        <v>0</v>
      </c>
      <c r="BV87" s="311">
        <f t="shared" si="57"/>
        <v>0</v>
      </c>
      <c r="BW87" s="316"/>
      <c r="BX87" s="398">
        <f>P87+W87+AD87+AJ87+AP87+AV87+BB87+BI87+BP87+BV87</f>
        <v>8</v>
      </c>
      <c r="BY87" s="317">
        <v>7</v>
      </c>
    </row>
    <row r="88" spans="1:77" s="51" customFormat="1" ht="24.9" customHeight="1" thickBot="1" x14ac:dyDescent="0.35">
      <c r="A88" s="127"/>
      <c r="B88" s="459" t="s">
        <v>31</v>
      </c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59"/>
      <c r="Q88" s="459"/>
      <c r="R88" s="459"/>
      <c r="S88" s="459"/>
      <c r="T88" s="459"/>
      <c r="U88" s="459"/>
      <c r="V88" s="459"/>
      <c r="W88" s="459"/>
      <c r="X88" s="459"/>
      <c r="Y88" s="459"/>
      <c r="Z88" s="459"/>
      <c r="AA88" s="459"/>
      <c r="AB88" s="459"/>
      <c r="AC88" s="459"/>
      <c r="AD88" s="459"/>
      <c r="AE88" s="459"/>
      <c r="AF88" s="459"/>
      <c r="AG88" s="459"/>
      <c r="AH88" s="459"/>
      <c r="AI88" s="459"/>
      <c r="AJ88" s="459"/>
      <c r="AK88" s="459"/>
      <c r="AL88" s="459"/>
      <c r="AM88" s="459"/>
      <c r="AN88" s="459"/>
      <c r="AO88" s="459"/>
      <c r="AP88" s="459"/>
      <c r="AQ88" s="459"/>
      <c r="AR88" s="459"/>
      <c r="AS88" s="459"/>
      <c r="AT88" s="459"/>
      <c r="AU88" s="459"/>
      <c r="AV88" s="459"/>
      <c r="AW88" s="459"/>
      <c r="AX88" s="459"/>
      <c r="AY88" s="459"/>
      <c r="AZ88" s="459"/>
      <c r="BA88" s="459"/>
      <c r="BB88" s="459"/>
      <c r="BC88" s="459"/>
      <c r="BD88" s="459"/>
      <c r="BE88" s="459"/>
      <c r="BF88" s="459"/>
      <c r="BG88" s="459"/>
      <c r="BH88" s="459"/>
      <c r="BI88" s="459"/>
      <c r="BJ88" s="459"/>
      <c r="BK88" s="459"/>
      <c r="BL88" s="459"/>
      <c r="BM88" s="459"/>
      <c r="BN88" s="459"/>
      <c r="BO88" s="459"/>
      <c r="BP88" s="459"/>
      <c r="BQ88" s="459"/>
      <c r="BR88" s="459"/>
      <c r="BS88" s="459"/>
      <c r="BT88" s="459"/>
      <c r="BU88" s="459"/>
      <c r="BV88" s="459"/>
      <c r="BW88" s="459"/>
      <c r="BX88" s="459"/>
      <c r="BY88" s="460"/>
    </row>
    <row r="89" spans="1:77" s="27" customFormat="1" ht="20.100000000000001" customHeight="1" thickBot="1" x14ac:dyDescent="0.35">
      <c r="A89" s="112">
        <v>50</v>
      </c>
      <c r="B89" s="248" t="s">
        <v>163</v>
      </c>
      <c r="C89" s="97">
        <f t="shared" ref="C89" si="60">SUM(D89:J89)</f>
        <v>60</v>
      </c>
      <c r="D89" s="98"/>
      <c r="E89" s="98"/>
      <c r="F89" s="98">
        <f>M89+T89+AA89+AH89+AN89+AT89+AY89+BF89+BM89+BS89</f>
        <v>60</v>
      </c>
      <c r="G89" s="98"/>
      <c r="H89" s="98"/>
      <c r="I89" s="98"/>
      <c r="J89" s="99"/>
      <c r="K89" s="89"/>
      <c r="L89" s="98"/>
      <c r="M89" s="98"/>
      <c r="N89" s="98"/>
      <c r="O89" s="98"/>
      <c r="P89" s="90"/>
      <c r="Q89" s="159"/>
      <c r="R89" s="97"/>
      <c r="S89" s="98"/>
      <c r="T89" s="98"/>
      <c r="U89" s="98"/>
      <c r="V89" s="98"/>
      <c r="W89" s="90"/>
      <c r="X89" s="100"/>
      <c r="Y89" s="97"/>
      <c r="Z89" s="98"/>
      <c r="AA89" s="98"/>
      <c r="AB89" s="98"/>
      <c r="AC89" s="98"/>
      <c r="AD89" s="90"/>
      <c r="AE89" s="159"/>
      <c r="AF89" s="97"/>
      <c r="AG89" s="98"/>
      <c r="AH89" s="98"/>
      <c r="AI89" s="98"/>
      <c r="AJ89" s="90"/>
      <c r="AK89" s="101"/>
      <c r="AL89" s="91"/>
      <c r="AM89" s="90"/>
      <c r="AN89" s="90"/>
      <c r="AO89" s="90"/>
      <c r="AP89" s="90"/>
      <c r="AQ89" s="158"/>
      <c r="AR89" s="93"/>
      <c r="AS89" s="90"/>
      <c r="AT89" s="90"/>
      <c r="AU89" s="90"/>
      <c r="AV89" s="90"/>
      <c r="AW89" s="92"/>
      <c r="AX89" s="93"/>
      <c r="AY89" s="90"/>
      <c r="AZ89" s="90"/>
      <c r="BA89" s="90"/>
      <c r="BB89" s="90"/>
      <c r="BC89" s="158"/>
      <c r="BD89" s="97"/>
      <c r="BE89" s="98"/>
      <c r="BF89" s="98">
        <v>30</v>
      </c>
      <c r="BG89" s="98"/>
      <c r="BH89" s="98"/>
      <c r="BI89" s="90">
        <v>3</v>
      </c>
      <c r="BJ89" s="101" t="s">
        <v>211</v>
      </c>
      <c r="BK89" s="91"/>
      <c r="BL89" s="98"/>
      <c r="BM89" s="98">
        <v>30</v>
      </c>
      <c r="BN89" s="98"/>
      <c r="BO89" s="98"/>
      <c r="BP89" s="90">
        <v>5</v>
      </c>
      <c r="BQ89" s="159" t="s">
        <v>209</v>
      </c>
      <c r="BR89" s="97"/>
      <c r="BS89" s="99"/>
      <c r="BT89" s="99"/>
      <c r="BU89" s="99"/>
      <c r="BV89" s="95"/>
      <c r="BW89" s="100"/>
      <c r="BX89" s="41">
        <f>P89+W89+AD89+AJ89+AP89+AV89+BB89+BI89+BP89+BV89</f>
        <v>8</v>
      </c>
      <c r="BY89" s="193">
        <v>8</v>
      </c>
    </row>
    <row r="90" spans="1:77" s="51" customFormat="1" ht="24.9" customHeight="1" thickBot="1" x14ac:dyDescent="0.35">
      <c r="A90" s="393"/>
      <c r="B90" s="304" t="s">
        <v>179</v>
      </c>
      <c r="C90" s="298">
        <f>SUM(C89)</f>
        <v>60</v>
      </c>
      <c r="D90" s="299">
        <f t="shared" ref="D90:BV90" si="61">SUM(D89)</f>
        <v>0</v>
      </c>
      <c r="E90" s="299">
        <f t="shared" si="61"/>
        <v>0</v>
      </c>
      <c r="F90" s="299">
        <f t="shared" si="61"/>
        <v>60</v>
      </c>
      <c r="G90" s="299">
        <f t="shared" si="61"/>
        <v>0</v>
      </c>
      <c r="H90" s="299">
        <f t="shared" si="61"/>
        <v>0</v>
      </c>
      <c r="I90" s="299">
        <f t="shared" si="61"/>
        <v>0</v>
      </c>
      <c r="J90" s="331">
        <f t="shared" si="61"/>
        <v>0</v>
      </c>
      <c r="K90" s="295">
        <f t="shared" si="61"/>
        <v>0</v>
      </c>
      <c r="L90" s="296">
        <f t="shared" si="61"/>
        <v>0</v>
      </c>
      <c r="M90" s="296">
        <f t="shared" si="61"/>
        <v>0</v>
      </c>
      <c r="N90" s="296">
        <f t="shared" ref="N90" si="62">SUM(N89)</f>
        <v>0</v>
      </c>
      <c r="O90" s="296">
        <f t="shared" si="61"/>
        <v>0</v>
      </c>
      <c r="P90" s="296">
        <f t="shared" si="61"/>
        <v>0</v>
      </c>
      <c r="Q90" s="300"/>
      <c r="R90" s="302">
        <f t="shared" si="61"/>
        <v>0</v>
      </c>
      <c r="S90" s="296">
        <f t="shared" si="61"/>
        <v>0</v>
      </c>
      <c r="T90" s="296">
        <f t="shared" si="61"/>
        <v>0</v>
      </c>
      <c r="U90" s="296">
        <f t="shared" ref="U90" si="63">SUM(U89)</f>
        <v>0</v>
      </c>
      <c r="V90" s="296">
        <f t="shared" si="61"/>
        <v>0</v>
      </c>
      <c r="W90" s="296">
        <f t="shared" si="61"/>
        <v>0</v>
      </c>
      <c r="X90" s="303"/>
      <c r="Y90" s="298">
        <f t="shared" si="61"/>
        <v>0</v>
      </c>
      <c r="Z90" s="299">
        <f t="shared" si="61"/>
        <v>0</v>
      </c>
      <c r="AA90" s="299">
        <f t="shared" si="61"/>
        <v>0</v>
      </c>
      <c r="AB90" s="299">
        <f t="shared" si="61"/>
        <v>0</v>
      </c>
      <c r="AC90" s="299">
        <f t="shared" si="61"/>
        <v>0</v>
      </c>
      <c r="AD90" s="299">
        <f t="shared" si="61"/>
        <v>0</v>
      </c>
      <c r="AE90" s="300"/>
      <c r="AF90" s="298">
        <f t="shared" si="61"/>
        <v>0</v>
      </c>
      <c r="AG90" s="299">
        <f t="shared" si="61"/>
        <v>0</v>
      </c>
      <c r="AH90" s="299">
        <f t="shared" si="61"/>
        <v>0</v>
      </c>
      <c r="AI90" s="299">
        <f t="shared" si="61"/>
        <v>0</v>
      </c>
      <c r="AJ90" s="299">
        <f t="shared" si="61"/>
        <v>0</v>
      </c>
      <c r="AK90" s="301"/>
      <c r="AL90" s="295">
        <f t="shared" si="61"/>
        <v>0</v>
      </c>
      <c r="AM90" s="296">
        <f t="shared" si="61"/>
        <v>0</v>
      </c>
      <c r="AN90" s="296">
        <f t="shared" si="61"/>
        <v>0</v>
      </c>
      <c r="AO90" s="296">
        <f t="shared" si="61"/>
        <v>0</v>
      </c>
      <c r="AP90" s="296">
        <f t="shared" si="61"/>
        <v>0</v>
      </c>
      <c r="AQ90" s="300"/>
      <c r="AR90" s="302">
        <f t="shared" si="61"/>
        <v>0</v>
      </c>
      <c r="AS90" s="296">
        <f t="shared" si="61"/>
        <v>0</v>
      </c>
      <c r="AT90" s="296">
        <f t="shared" si="61"/>
        <v>0</v>
      </c>
      <c r="AU90" s="296">
        <f t="shared" si="61"/>
        <v>0</v>
      </c>
      <c r="AV90" s="296">
        <f t="shared" si="61"/>
        <v>0</v>
      </c>
      <c r="AW90" s="303"/>
      <c r="AX90" s="298">
        <f t="shared" si="61"/>
        <v>0</v>
      </c>
      <c r="AY90" s="299">
        <f t="shared" si="61"/>
        <v>0</v>
      </c>
      <c r="AZ90" s="299">
        <f t="shared" si="61"/>
        <v>0</v>
      </c>
      <c r="BA90" s="299">
        <f t="shared" si="61"/>
        <v>0</v>
      </c>
      <c r="BB90" s="299">
        <f t="shared" si="61"/>
        <v>0</v>
      </c>
      <c r="BC90" s="300"/>
      <c r="BD90" s="298">
        <f t="shared" si="61"/>
        <v>0</v>
      </c>
      <c r="BE90" s="299">
        <f t="shared" si="61"/>
        <v>0</v>
      </c>
      <c r="BF90" s="299">
        <f t="shared" si="61"/>
        <v>30</v>
      </c>
      <c r="BG90" s="299">
        <f t="shared" si="61"/>
        <v>0</v>
      </c>
      <c r="BH90" s="299">
        <f t="shared" si="61"/>
        <v>0</v>
      </c>
      <c r="BI90" s="299">
        <f t="shared" si="61"/>
        <v>3</v>
      </c>
      <c r="BJ90" s="301"/>
      <c r="BK90" s="295">
        <f t="shared" si="61"/>
        <v>0</v>
      </c>
      <c r="BL90" s="296">
        <f t="shared" si="61"/>
        <v>0</v>
      </c>
      <c r="BM90" s="296">
        <f t="shared" si="61"/>
        <v>30</v>
      </c>
      <c r="BN90" s="296">
        <f t="shared" si="61"/>
        <v>0</v>
      </c>
      <c r="BO90" s="296">
        <f t="shared" si="61"/>
        <v>0</v>
      </c>
      <c r="BP90" s="296">
        <f t="shared" si="61"/>
        <v>5</v>
      </c>
      <c r="BQ90" s="300"/>
      <c r="BR90" s="302"/>
      <c r="BS90" s="296">
        <f t="shared" si="61"/>
        <v>0</v>
      </c>
      <c r="BT90" s="296">
        <f t="shared" si="61"/>
        <v>0</v>
      </c>
      <c r="BU90" s="296">
        <f t="shared" si="61"/>
        <v>0</v>
      </c>
      <c r="BV90" s="296">
        <f t="shared" si="61"/>
        <v>0</v>
      </c>
      <c r="BW90" s="303"/>
      <c r="BX90" s="398">
        <f>P90+W90+AD90+AJ90+AP90+AV90+BB90+BI90+BP90+BV90</f>
        <v>8</v>
      </c>
      <c r="BY90" s="391">
        <v>8</v>
      </c>
    </row>
    <row r="91" spans="1:77" s="51" customFormat="1" ht="24.9" customHeight="1" thickBot="1" x14ac:dyDescent="0.35">
      <c r="A91" s="393"/>
      <c r="B91" s="459" t="s">
        <v>32</v>
      </c>
      <c r="C91" s="459"/>
      <c r="D91" s="459"/>
      <c r="E91" s="459"/>
      <c r="F91" s="459"/>
      <c r="G91" s="459"/>
      <c r="H91" s="459"/>
      <c r="I91" s="459"/>
      <c r="J91" s="459"/>
      <c r="K91" s="459"/>
      <c r="L91" s="459"/>
      <c r="M91" s="459"/>
      <c r="N91" s="459"/>
      <c r="O91" s="459"/>
      <c r="P91" s="459"/>
      <c r="Q91" s="459"/>
      <c r="R91" s="459"/>
      <c r="S91" s="459"/>
      <c r="T91" s="459"/>
      <c r="U91" s="459"/>
      <c r="V91" s="459"/>
      <c r="W91" s="459"/>
      <c r="X91" s="459"/>
      <c r="Y91" s="459"/>
      <c r="Z91" s="459"/>
      <c r="AA91" s="459"/>
      <c r="AB91" s="459"/>
      <c r="AC91" s="459"/>
      <c r="AD91" s="459"/>
      <c r="AE91" s="459"/>
      <c r="AF91" s="459"/>
      <c r="AG91" s="459"/>
      <c r="AH91" s="459"/>
      <c r="AI91" s="459"/>
      <c r="AJ91" s="459"/>
      <c r="AK91" s="459"/>
      <c r="AL91" s="459"/>
      <c r="AM91" s="459"/>
      <c r="AN91" s="459"/>
      <c r="AO91" s="459"/>
      <c r="AP91" s="459"/>
      <c r="AQ91" s="459"/>
      <c r="AR91" s="459"/>
      <c r="AS91" s="459"/>
      <c r="AT91" s="459"/>
      <c r="AU91" s="459"/>
      <c r="AV91" s="459"/>
      <c r="AW91" s="459"/>
      <c r="AX91" s="459"/>
      <c r="AY91" s="459"/>
      <c r="AZ91" s="459"/>
      <c r="BA91" s="459"/>
      <c r="BB91" s="459"/>
      <c r="BC91" s="459"/>
      <c r="BD91" s="459"/>
      <c r="BE91" s="459"/>
      <c r="BF91" s="459"/>
      <c r="BG91" s="459"/>
      <c r="BH91" s="459"/>
      <c r="BI91" s="459"/>
      <c r="BJ91" s="459"/>
      <c r="BK91" s="459"/>
      <c r="BL91" s="459"/>
      <c r="BM91" s="459"/>
      <c r="BN91" s="459"/>
      <c r="BO91" s="459"/>
      <c r="BP91" s="459"/>
      <c r="BQ91" s="459"/>
      <c r="BR91" s="459"/>
      <c r="BS91" s="459"/>
      <c r="BT91" s="459"/>
      <c r="BU91" s="459"/>
      <c r="BV91" s="459"/>
      <c r="BW91" s="459"/>
      <c r="BX91" s="459"/>
      <c r="BY91" s="460"/>
    </row>
    <row r="92" spans="1:77" s="27" customFormat="1" ht="20.100000000000001" customHeight="1" thickBot="1" x14ac:dyDescent="0.35">
      <c r="A92" s="104">
        <v>51</v>
      </c>
      <c r="B92" s="102" t="s">
        <v>164</v>
      </c>
      <c r="C92" s="42">
        <f t="shared" ref="C92" si="64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8"/>
      <c r="L92" s="114"/>
      <c r="M92" s="114"/>
      <c r="N92" s="114"/>
      <c r="O92" s="114"/>
      <c r="P92" s="113"/>
      <c r="Q92" s="162"/>
      <c r="R92" s="164"/>
      <c r="S92" s="114"/>
      <c r="T92" s="114"/>
      <c r="U92" s="114"/>
      <c r="V92" s="114"/>
      <c r="W92" s="113"/>
      <c r="X92" s="135"/>
      <c r="Y92" s="42"/>
      <c r="Z92" s="24"/>
      <c r="AA92" s="24"/>
      <c r="AB92" s="24"/>
      <c r="AC92" s="24"/>
      <c r="AD92" s="44"/>
      <c r="AE92" s="162"/>
      <c r="AF92" s="42"/>
      <c r="AG92" s="24"/>
      <c r="AH92" s="24"/>
      <c r="AI92" s="24"/>
      <c r="AJ92" s="44"/>
      <c r="AK92" s="142"/>
      <c r="AL92" s="138"/>
      <c r="AM92" s="114"/>
      <c r="AN92" s="114"/>
      <c r="AO92" s="114"/>
      <c r="AP92" s="113"/>
      <c r="AQ92" s="162"/>
      <c r="AR92" s="164"/>
      <c r="AS92" s="114"/>
      <c r="AT92" s="114"/>
      <c r="AU92" s="114">
        <v>30</v>
      </c>
      <c r="AV92" s="113">
        <v>4</v>
      </c>
      <c r="AW92" s="135" t="s">
        <v>211</v>
      </c>
      <c r="AX92" s="42"/>
      <c r="AY92" s="24"/>
      <c r="AZ92" s="24"/>
      <c r="BA92" s="24">
        <v>30</v>
      </c>
      <c r="BB92" s="44">
        <v>4</v>
      </c>
      <c r="BC92" s="162" t="s">
        <v>211</v>
      </c>
      <c r="BD92" s="42"/>
      <c r="BE92" s="24"/>
      <c r="BF92" s="24"/>
      <c r="BG92" s="24"/>
      <c r="BH92" s="24"/>
      <c r="BI92" s="44"/>
      <c r="BJ92" s="142"/>
      <c r="BK92" s="138"/>
      <c r="BL92" s="114"/>
      <c r="BM92" s="114"/>
      <c r="BN92" s="114"/>
      <c r="BO92" s="114"/>
      <c r="BP92" s="113"/>
      <c r="BQ92" s="162"/>
      <c r="BR92" s="164"/>
      <c r="BS92" s="143"/>
      <c r="BT92" s="143"/>
      <c r="BU92" s="143"/>
      <c r="BV92" s="144"/>
      <c r="BW92" s="135"/>
      <c r="BX92" s="89">
        <f>P92+W92+AD92+AJ92+AP92+AV92+BB92+BI92+BP92+BV92</f>
        <v>8</v>
      </c>
      <c r="BY92" s="64">
        <v>8</v>
      </c>
    </row>
    <row r="93" spans="1:77" s="51" customFormat="1" ht="24.9" customHeight="1" thickBot="1" x14ac:dyDescent="0.35">
      <c r="A93" s="393"/>
      <c r="B93" s="304" t="s">
        <v>180</v>
      </c>
      <c r="C93" s="313">
        <f>SUM(C92)</f>
        <v>60</v>
      </c>
      <c r="D93" s="311">
        <f t="shared" ref="D93:I93" si="65">SUM(D92)</f>
        <v>0</v>
      </c>
      <c r="E93" s="311">
        <f t="shared" si="65"/>
        <v>0</v>
      </c>
      <c r="F93" s="311">
        <f t="shared" si="65"/>
        <v>0</v>
      </c>
      <c r="G93" s="311">
        <f t="shared" si="65"/>
        <v>0</v>
      </c>
      <c r="H93" s="311">
        <f t="shared" si="65"/>
        <v>0</v>
      </c>
      <c r="I93" s="311">
        <f t="shared" si="65"/>
        <v>0</v>
      </c>
      <c r="J93" s="396">
        <v>60</v>
      </c>
      <c r="K93" s="310"/>
      <c r="L93" s="311"/>
      <c r="M93" s="311"/>
      <c r="N93" s="311"/>
      <c r="O93" s="311"/>
      <c r="P93" s="311"/>
      <c r="Q93" s="314"/>
      <c r="R93" s="313"/>
      <c r="S93" s="311"/>
      <c r="T93" s="311"/>
      <c r="U93" s="311"/>
      <c r="V93" s="311"/>
      <c r="W93" s="311"/>
      <c r="X93" s="316"/>
      <c r="Y93" s="313"/>
      <c r="Z93" s="311"/>
      <c r="AA93" s="311"/>
      <c r="AB93" s="311"/>
      <c r="AC93" s="311"/>
      <c r="AD93" s="311"/>
      <c r="AE93" s="314"/>
      <c r="AF93" s="313"/>
      <c r="AG93" s="311"/>
      <c r="AH93" s="311"/>
      <c r="AI93" s="311"/>
      <c r="AJ93" s="311"/>
      <c r="AK93" s="315"/>
      <c r="AL93" s="310"/>
      <c r="AM93" s="311"/>
      <c r="AN93" s="311"/>
      <c r="AO93" s="311"/>
      <c r="AP93" s="311"/>
      <c r="AQ93" s="314"/>
      <c r="AR93" s="313"/>
      <c r="AS93" s="311">
        <f>SUM(AS92)</f>
        <v>0</v>
      </c>
      <c r="AT93" s="311"/>
      <c r="AU93" s="311"/>
      <c r="AV93" s="311">
        <f>SUM(AV92)</f>
        <v>4</v>
      </c>
      <c r="AW93" s="316"/>
      <c r="AX93" s="313"/>
      <c r="AY93" s="311"/>
      <c r="AZ93" s="311"/>
      <c r="BA93" s="311"/>
      <c r="BB93" s="311">
        <f>SUM(BB92)</f>
        <v>4</v>
      </c>
      <c r="BC93" s="314"/>
      <c r="BD93" s="313"/>
      <c r="BE93" s="311"/>
      <c r="BF93" s="311"/>
      <c r="BG93" s="311"/>
      <c r="BH93" s="311"/>
      <c r="BI93" s="311"/>
      <c r="BJ93" s="315"/>
      <c r="BK93" s="310"/>
      <c r="BL93" s="311"/>
      <c r="BM93" s="311"/>
      <c r="BN93" s="311"/>
      <c r="BO93" s="311"/>
      <c r="BP93" s="311"/>
      <c r="BQ93" s="314"/>
      <c r="BR93" s="313"/>
      <c r="BS93" s="383"/>
      <c r="BT93" s="383"/>
      <c r="BU93" s="383"/>
      <c r="BV93" s="383"/>
      <c r="BW93" s="316"/>
      <c r="BX93" s="397">
        <f>P93+W93+AD93+AJ93+AP93+AV93+BB93+BI93+BP93+BV93</f>
        <v>8</v>
      </c>
      <c r="BY93" s="317">
        <v>8</v>
      </c>
    </row>
    <row r="94" spans="1:77" s="3" customFormat="1" ht="24.9" customHeight="1" thickBot="1" x14ac:dyDescent="0.35">
      <c r="A94" s="149"/>
      <c r="B94" s="103" t="s">
        <v>181</v>
      </c>
      <c r="C94" s="227">
        <f t="shared" ref="C94:P94" si="66">C93+C90+C87+C84+C78+C72+C67</f>
        <v>990</v>
      </c>
      <c r="D94" s="210">
        <f t="shared" si="66"/>
        <v>270</v>
      </c>
      <c r="E94" s="210">
        <f t="shared" si="66"/>
        <v>75</v>
      </c>
      <c r="F94" s="210">
        <f t="shared" si="66"/>
        <v>465</v>
      </c>
      <c r="G94" s="210">
        <f t="shared" si="66"/>
        <v>120</v>
      </c>
      <c r="H94" s="210">
        <f t="shared" si="66"/>
        <v>0</v>
      </c>
      <c r="I94" s="210">
        <f t="shared" si="66"/>
        <v>0</v>
      </c>
      <c r="J94" s="381">
        <f t="shared" si="66"/>
        <v>60</v>
      </c>
      <c r="K94" s="228">
        <f t="shared" si="66"/>
        <v>45</v>
      </c>
      <c r="L94" s="191">
        <f t="shared" si="66"/>
        <v>15</v>
      </c>
      <c r="M94" s="191">
        <f t="shared" si="66"/>
        <v>60</v>
      </c>
      <c r="N94" s="191">
        <f t="shared" si="66"/>
        <v>0</v>
      </c>
      <c r="O94" s="191">
        <f t="shared" si="66"/>
        <v>0</v>
      </c>
      <c r="P94" s="191">
        <f t="shared" si="66"/>
        <v>10</v>
      </c>
      <c r="Q94" s="243"/>
      <c r="R94" s="192">
        <f t="shared" ref="R94:W94" si="67">R93+R90+R87+R84+R78+R72+R67</f>
        <v>30</v>
      </c>
      <c r="S94" s="191">
        <f t="shared" si="67"/>
        <v>15</v>
      </c>
      <c r="T94" s="191">
        <f t="shared" si="67"/>
        <v>15</v>
      </c>
      <c r="U94" s="191">
        <f t="shared" si="67"/>
        <v>0</v>
      </c>
      <c r="V94" s="191">
        <f t="shared" si="67"/>
        <v>0</v>
      </c>
      <c r="W94" s="191">
        <f t="shared" si="67"/>
        <v>4</v>
      </c>
      <c r="X94" s="235"/>
      <c r="Y94" s="227">
        <f t="shared" ref="Y94:AD94" si="68">Y93+Y90+Y87+Y84+Y78+Y72+Y67</f>
        <v>75</v>
      </c>
      <c r="Z94" s="210">
        <f t="shared" si="68"/>
        <v>0</v>
      </c>
      <c r="AA94" s="210">
        <f t="shared" si="68"/>
        <v>120</v>
      </c>
      <c r="AB94" s="210">
        <f t="shared" si="68"/>
        <v>0</v>
      </c>
      <c r="AC94" s="210">
        <f t="shared" si="68"/>
        <v>0</v>
      </c>
      <c r="AD94" s="210">
        <f t="shared" si="68"/>
        <v>14</v>
      </c>
      <c r="AE94" s="243"/>
      <c r="AF94" s="227">
        <f>AF93+AF90+AF87+AF84+AF78+AF72+AF67</f>
        <v>30</v>
      </c>
      <c r="AG94" s="210">
        <f>AG93+AG90+AG87+AG84+AG78+AG72+AG67</f>
        <v>15</v>
      </c>
      <c r="AH94" s="210">
        <f>AH93+AH90+AH87+AH84+AH78+AH72+AH67</f>
        <v>75</v>
      </c>
      <c r="AI94" s="210">
        <f>AI93+AI90+AI87+AI84+AI78+AI72+AI67</f>
        <v>0</v>
      </c>
      <c r="AJ94" s="210">
        <f>AJ93+AJ90+AJ87+AJ84+AJ78+AJ72+AJ67</f>
        <v>14</v>
      </c>
      <c r="AK94" s="234"/>
      <c r="AL94" s="228">
        <f>AL93+AL90+AL87+AL84+AL78+AL72+AL67</f>
        <v>30</v>
      </c>
      <c r="AM94" s="191">
        <f>AM93+AM90+AM87+AM84+AM78+AM72+AM67</f>
        <v>15</v>
      </c>
      <c r="AN94" s="191">
        <f>AN93+AN90+AN87+AN84+AN78+AN72+AN67</f>
        <v>45</v>
      </c>
      <c r="AO94" s="191">
        <f>AO93+AO90+AO87+AO84+AO78+AO72+AO67</f>
        <v>0</v>
      </c>
      <c r="AP94" s="191">
        <f>AP93+AP90+AP87+AP84+AP78+AP72+AP67</f>
        <v>11</v>
      </c>
      <c r="AQ94" s="243"/>
      <c r="AR94" s="192">
        <f>AR93+AR90+AR87+AR84+AR78+AR72+AR67</f>
        <v>15</v>
      </c>
      <c r="AS94" s="191">
        <f>AS93+AS90+AS87+AS84+AS78+AS72+AS67</f>
        <v>15</v>
      </c>
      <c r="AT94" s="191">
        <f>AT93+AT90+AT87+AT84+AT78+AT72+AT67</f>
        <v>45</v>
      </c>
      <c r="AU94" s="191">
        <f>AU93+AU90+AU87+AU84+AU78+AU72+AU67</f>
        <v>0</v>
      </c>
      <c r="AV94" s="191">
        <f>AV93+AV90+AV87+AV84+AV78+AV72+AV67</f>
        <v>15</v>
      </c>
      <c r="AW94" s="235"/>
      <c r="AX94" s="227">
        <f>AX93+AX90+AX87+AX84+AX78+AX72+AX67</f>
        <v>0</v>
      </c>
      <c r="AY94" s="210">
        <f>AY93+AY90+AY87+AY84+AY78+AY72+AY67</f>
        <v>0</v>
      </c>
      <c r="AZ94" s="210">
        <f>AZ93+AZ90+AZ87+AZ84+AZ78+AZ72+AZ67</f>
        <v>30</v>
      </c>
      <c r="BA94" s="210">
        <f>BA93+BA90+BA87+BA84+BA78+BA72+BA67</f>
        <v>0</v>
      </c>
      <c r="BB94" s="210">
        <f>BB93+BB90+BB87+BB84+BB78+BB72+BB67</f>
        <v>7</v>
      </c>
      <c r="BC94" s="243"/>
      <c r="BD94" s="227">
        <f t="shared" ref="BD94:BI94" si="69">BD93+BD90+BD87+BD84+BD78+BD72+BD67</f>
        <v>15</v>
      </c>
      <c r="BE94" s="210">
        <f t="shared" si="69"/>
        <v>0</v>
      </c>
      <c r="BF94" s="210">
        <f t="shared" si="69"/>
        <v>30</v>
      </c>
      <c r="BG94" s="210">
        <f t="shared" si="69"/>
        <v>30</v>
      </c>
      <c r="BH94" s="210">
        <f t="shared" si="69"/>
        <v>0</v>
      </c>
      <c r="BI94" s="210">
        <f t="shared" si="69"/>
        <v>9</v>
      </c>
      <c r="BJ94" s="234"/>
      <c r="BK94" s="228">
        <f t="shared" ref="BK94:BP94" si="70">BK93+BK90+BK87+BK84+BK78+BK72+BK67</f>
        <v>15</v>
      </c>
      <c r="BL94" s="191">
        <f t="shared" si="70"/>
        <v>0</v>
      </c>
      <c r="BM94" s="191">
        <f t="shared" si="70"/>
        <v>75</v>
      </c>
      <c r="BN94" s="191">
        <f t="shared" si="70"/>
        <v>30</v>
      </c>
      <c r="BO94" s="191">
        <f t="shared" si="70"/>
        <v>0</v>
      </c>
      <c r="BP94" s="191">
        <f t="shared" si="70"/>
        <v>19</v>
      </c>
      <c r="BQ94" s="243"/>
      <c r="BR94" s="192">
        <f>BR93+BR90+BR87+BR84+BR78+BR72+BR67</f>
        <v>15</v>
      </c>
      <c r="BS94" s="191">
        <f>BS93+BS90+BS87+BS84+BS78+BS72+BS67</f>
        <v>0</v>
      </c>
      <c r="BT94" s="191">
        <f>BT93+BT90+BT87+BT84+BT78+BT72+BT67</f>
        <v>30</v>
      </c>
      <c r="BU94" s="191">
        <f>BU93+BU90+BU87+BU84+BU78+BU72+BU67</f>
        <v>0</v>
      </c>
      <c r="BV94" s="191">
        <f>BV93+BV90+BV87+BV84+BV78+BV72+BV67</f>
        <v>9</v>
      </c>
      <c r="BW94" s="235"/>
      <c r="BX94" s="324">
        <f>P94+W94+AD94+AJ94+AP94+AV94+BB94+BI94+BP94+BV94</f>
        <v>112</v>
      </c>
      <c r="BY94" s="115">
        <v>51</v>
      </c>
    </row>
    <row r="95" spans="1:77" s="52" customFormat="1" ht="30" customHeight="1" thickBot="1" x14ac:dyDescent="0.35">
      <c r="A95" s="360"/>
      <c r="B95" s="426" t="s">
        <v>143</v>
      </c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6"/>
      <c r="AC95" s="426"/>
      <c r="AD95" s="426"/>
      <c r="AE95" s="426"/>
      <c r="AF95" s="426"/>
      <c r="AG95" s="426"/>
      <c r="AH95" s="426"/>
      <c r="AI95" s="426"/>
      <c r="AJ95" s="426"/>
      <c r="AK95" s="426"/>
      <c r="AL95" s="426"/>
      <c r="AM95" s="426"/>
      <c r="AN95" s="426"/>
      <c r="AO95" s="426"/>
      <c r="AP95" s="426"/>
      <c r="AQ95" s="426"/>
      <c r="AR95" s="426"/>
      <c r="AS95" s="426"/>
      <c r="AT95" s="426"/>
      <c r="AU95" s="426"/>
      <c r="AV95" s="426"/>
      <c r="AW95" s="426"/>
      <c r="AX95" s="426"/>
      <c r="AY95" s="426"/>
      <c r="AZ95" s="426"/>
      <c r="BA95" s="426"/>
      <c r="BB95" s="426"/>
      <c r="BC95" s="426"/>
      <c r="BD95" s="426"/>
      <c r="BE95" s="426"/>
      <c r="BF95" s="426"/>
      <c r="BG95" s="426"/>
      <c r="BH95" s="426"/>
      <c r="BI95" s="426"/>
      <c r="BJ95" s="426"/>
      <c r="BK95" s="426"/>
      <c r="BL95" s="426"/>
      <c r="BM95" s="426"/>
      <c r="BN95" s="426"/>
      <c r="BO95" s="426"/>
      <c r="BP95" s="426"/>
      <c r="BQ95" s="426"/>
      <c r="BR95" s="426"/>
      <c r="BS95" s="426"/>
      <c r="BT95" s="426"/>
      <c r="BU95" s="426"/>
      <c r="BV95" s="426"/>
      <c r="BW95" s="426"/>
      <c r="BX95" s="426"/>
      <c r="BY95" s="427"/>
    </row>
    <row r="96" spans="1:77" s="27" customFormat="1" ht="30" customHeight="1" x14ac:dyDescent="0.3">
      <c r="A96" s="491" t="s">
        <v>213</v>
      </c>
      <c r="B96" s="461" t="s">
        <v>0</v>
      </c>
      <c r="C96" s="438" t="s">
        <v>214</v>
      </c>
      <c r="D96" s="439"/>
      <c r="E96" s="439"/>
      <c r="F96" s="439"/>
      <c r="G96" s="439"/>
      <c r="H96" s="439"/>
      <c r="I96" s="439"/>
      <c r="J96" s="439"/>
      <c r="K96" s="422" t="s">
        <v>4</v>
      </c>
      <c r="L96" s="423"/>
      <c r="M96" s="423"/>
      <c r="N96" s="423"/>
      <c r="O96" s="423"/>
      <c r="P96" s="423"/>
      <c r="Q96" s="423"/>
      <c r="R96" s="423"/>
      <c r="S96" s="423"/>
      <c r="T96" s="423"/>
      <c r="U96" s="423"/>
      <c r="V96" s="423"/>
      <c r="W96" s="423"/>
      <c r="X96" s="424"/>
      <c r="Y96" s="423" t="s">
        <v>5</v>
      </c>
      <c r="Z96" s="423"/>
      <c r="AA96" s="423"/>
      <c r="AB96" s="423"/>
      <c r="AC96" s="423"/>
      <c r="AD96" s="423"/>
      <c r="AE96" s="423"/>
      <c r="AF96" s="423"/>
      <c r="AG96" s="423"/>
      <c r="AH96" s="423"/>
      <c r="AI96" s="423"/>
      <c r="AJ96" s="423"/>
      <c r="AK96" s="423"/>
      <c r="AL96" s="422" t="s">
        <v>6</v>
      </c>
      <c r="AM96" s="423"/>
      <c r="AN96" s="423"/>
      <c r="AO96" s="423"/>
      <c r="AP96" s="423"/>
      <c r="AQ96" s="423"/>
      <c r="AR96" s="423"/>
      <c r="AS96" s="423"/>
      <c r="AT96" s="423"/>
      <c r="AU96" s="423"/>
      <c r="AV96" s="423"/>
      <c r="AW96" s="424"/>
      <c r="AX96" s="423" t="s">
        <v>7</v>
      </c>
      <c r="AY96" s="423"/>
      <c r="AZ96" s="423"/>
      <c r="BA96" s="423"/>
      <c r="BB96" s="423"/>
      <c r="BC96" s="423"/>
      <c r="BD96" s="423"/>
      <c r="BE96" s="423"/>
      <c r="BF96" s="423"/>
      <c r="BG96" s="423"/>
      <c r="BH96" s="423"/>
      <c r="BI96" s="423"/>
      <c r="BJ96" s="423"/>
      <c r="BK96" s="422" t="s">
        <v>8</v>
      </c>
      <c r="BL96" s="423"/>
      <c r="BM96" s="423"/>
      <c r="BN96" s="423"/>
      <c r="BO96" s="423"/>
      <c r="BP96" s="423"/>
      <c r="BQ96" s="423"/>
      <c r="BR96" s="423"/>
      <c r="BS96" s="423"/>
      <c r="BT96" s="423"/>
      <c r="BU96" s="423"/>
      <c r="BV96" s="423"/>
      <c r="BW96" s="424"/>
      <c r="BX96" s="428" t="s">
        <v>208</v>
      </c>
      <c r="BY96" s="430" t="s">
        <v>224</v>
      </c>
    </row>
    <row r="97" spans="1:77" s="27" customFormat="1" ht="30" customHeight="1" thickBot="1" x14ac:dyDescent="0.35">
      <c r="A97" s="491"/>
      <c r="B97" s="462"/>
      <c r="C97" s="440"/>
      <c r="D97" s="441"/>
      <c r="E97" s="441"/>
      <c r="F97" s="441"/>
      <c r="G97" s="441"/>
      <c r="H97" s="441"/>
      <c r="I97" s="441"/>
      <c r="J97" s="441"/>
      <c r="K97" s="418" t="s">
        <v>9</v>
      </c>
      <c r="L97" s="419"/>
      <c r="M97" s="419"/>
      <c r="N97" s="419"/>
      <c r="O97" s="419"/>
      <c r="P97" s="419"/>
      <c r="Q97" s="420"/>
      <c r="R97" s="419" t="s">
        <v>220</v>
      </c>
      <c r="S97" s="419"/>
      <c r="T97" s="419"/>
      <c r="U97" s="419"/>
      <c r="V97" s="419"/>
      <c r="W97" s="419"/>
      <c r="X97" s="421"/>
      <c r="Y97" s="419" t="s">
        <v>10</v>
      </c>
      <c r="Z97" s="419"/>
      <c r="AA97" s="419"/>
      <c r="AB97" s="419"/>
      <c r="AC97" s="419"/>
      <c r="AD97" s="419"/>
      <c r="AE97" s="420"/>
      <c r="AF97" s="419" t="s">
        <v>11</v>
      </c>
      <c r="AG97" s="419"/>
      <c r="AH97" s="419"/>
      <c r="AI97" s="419"/>
      <c r="AJ97" s="419"/>
      <c r="AK97" s="419"/>
      <c r="AL97" s="418" t="s">
        <v>12</v>
      </c>
      <c r="AM97" s="419"/>
      <c r="AN97" s="419"/>
      <c r="AO97" s="419"/>
      <c r="AP97" s="419"/>
      <c r="AQ97" s="420"/>
      <c r="AR97" s="419" t="s">
        <v>13</v>
      </c>
      <c r="AS97" s="419"/>
      <c r="AT97" s="419"/>
      <c r="AU97" s="419"/>
      <c r="AV97" s="419"/>
      <c r="AW97" s="421"/>
      <c r="AX97" s="419" t="s">
        <v>14</v>
      </c>
      <c r="AY97" s="419"/>
      <c r="AZ97" s="419"/>
      <c r="BA97" s="419"/>
      <c r="BB97" s="419"/>
      <c r="BC97" s="420"/>
      <c r="BD97" s="419" t="s">
        <v>15</v>
      </c>
      <c r="BE97" s="419"/>
      <c r="BF97" s="419"/>
      <c r="BG97" s="419"/>
      <c r="BH97" s="419"/>
      <c r="BI97" s="419"/>
      <c r="BJ97" s="419"/>
      <c r="BK97" s="418" t="s">
        <v>16</v>
      </c>
      <c r="BL97" s="419"/>
      <c r="BM97" s="419"/>
      <c r="BN97" s="419"/>
      <c r="BO97" s="419"/>
      <c r="BP97" s="419"/>
      <c r="BQ97" s="420"/>
      <c r="BR97" s="419" t="s">
        <v>17</v>
      </c>
      <c r="BS97" s="419"/>
      <c r="BT97" s="419"/>
      <c r="BU97" s="419"/>
      <c r="BV97" s="419"/>
      <c r="BW97" s="421"/>
      <c r="BX97" s="428"/>
      <c r="BY97" s="431"/>
    </row>
    <row r="98" spans="1:77" s="34" customFormat="1" ht="159.9" customHeight="1" thickBot="1" x14ac:dyDescent="0.35">
      <c r="A98" s="492"/>
      <c r="B98" s="463"/>
      <c r="C98" s="179" t="s">
        <v>1</v>
      </c>
      <c r="D98" s="180" t="s">
        <v>217</v>
      </c>
      <c r="E98" s="180" t="s">
        <v>3</v>
      </c>
      <c r="F98" s="180" t="s">
        <v>218</v>
      </c>
      <c r="G98" s="180" t="s">
        <v>195</v>
      </c>
      <c r="H98" s="180" t="s">
        <v>215</v>
      </c>
      <c r="I98" s="180" t="s">
        <v>219</v>
      </c>
      <c r="J98" s="267" t="s">
        <v>164</v>
      </c>
      <c r="K98" s="105" t="s">
        <v>217</v>
      </c>
      <c r="L98" s="106" t="s">
        <v>3</v>
      </c>
      <c r="M98" s="106" t="str">
        <f>$F$9</f>
        <v>ZAJĘCIA WARSZTATOWE</v>
      </c>
      <c r="N98" s="106" t="s">
        <v>215</v>
      </c>
      <c r="O98" s="106" t="s">
        <v>219</v>
      </c>
      <c r="P98" s="106" t="s">
        <v>18</v>
      </c>
      <c r="Q98" s="154" t="s">
        <v>212</v>
      </c>
      <c r="R98" s="105" t="s">
        <v>217</v>
      </c>
      <c r="S98" s="106" t="s">
        <v>3</v>
      </c>
      <c r="T98" s="106" t="str">
        <f>$F$9</f>
        <v>ZAJĘCIA WARSZTATOWE</v>
      </c>
      <c r="U98" s="106" t="s">
        <v>215</v>
      </c>
      <c r="V98" s="106" t="s">
        <v>219</v>
      </c>
      <c r="W98" s="106" t="s">
        <v>18</v>
      </c>
      <c r="X98" s="109" t="s">
        <v>212</v>
      </c>
      <c r="Y98" s="105" t="s">
        <v>217</v>
      </c>
      <c r="Z98" s="106" t="s">
        <v>3</v>
      </c>
      <c r="AA98" s="106" t="str">
        <f>$F$9</f>
        <v>ZAJĘCIA WARSZTATOWE</v>
      </c>
      <c r="AB98" s="106" t="s">
        <v>215</v>
      </c>
      <c r="AC98" s="106" t="str">
        <f>$J$9</f>
        <v>PRAKTYKI ZAWODOWE</v>
      </c>
      <c r="AD98" s="106" t="s">
        <v>18</v>
      </c>
      <c r="AE98" s="154" t="s">
        <v>212</v>
      </c>
      <c r="AF98" s="105" t="s">
        <v>217</v>
      </c>
      <c r="AG98" s="106" t="s">
        <v>3</v>
      </c>
      <c r="AH98" s="106" t="str">
        <f>$AA$9</f>
        <v>ZAJĘCIA WARSZTATOWE</v>
      </c>
      <c r="AI98" s="106" t="s">
        <v>215</v>
      </c>
      <c r="AJ98" s="106" t="s">
        <v>18</v>
      </c>
      <c r="AK98" s="110" t="s">
        <v>212</v>
      </c>
      <c r="AL98" s="179" t="s">
        <v>217</v>
      </c>
      <c r="AM98" s="180" t="s">
        <v>3</v>
      </c>
      <c r="AN98" s="180" t="str">
        <f>$AA$9</f>
        <v>ZAJĘCIA WARSZTATOWE</v>
      </c>
      <c r="AO98" s="180" t="str">
        <f>$AI$9</f>
        <v>LEKTORATY J. OBCYCH</v>
      </c>
      <c r="AP98" s="180" t="s">
        <v>18</v>
      </c>
      <c r="AQ98" s="160" t="s">
        <v>212</v>
      </c>
      <c r="AR98" s="195" t="s">
        <v>217</v>
      </c>
      <c r="AS98" s="180" t="s">
        <v>3</v>
      </c>
      <c r="AT98" s="180" t="str">
        <f>$F$9</f>
        <v>ZAJĘCIA WARSZTATOWE</v>
      </c>
      <c r="AU98" s="180" t="s">
        <v>164</v>
      </c>
      <c r="AV98" s="180" t="s">
        <v>18</v>
      </c>
      <c r="AW98" s="111" t="s">
        <v>212</v>
      </c>
      <c r="AX98" s="105" t="s">
        <v>217</v>
      </c>
      <c r="AY98" s="106" t="str">
        <f>$F$9</f>
        <v>ZAJĘCIA WARSZTATOWE</v>
      </c>
      <c r="AZ98" s="106" t="s">
        <v>195</v>
      </c>
      <c r="BA98" s="106" t="s">
        <v>164</v>
      </c>
      <c r="BB98" s="106" t="s">
        <v>18</v>
      </c>
      <c r="BC98" s="154" t="s">
        <v>212</v>
      </c>
      <c r="BD98" s="105" t="s">
        <v>217</v>
      </c>
      <c r="BE98" s="106" t="s">
        <v>3</v>
      </c>
      <c r="BF98" s="106" t="str">
        <f>$AA$9</f>
        <v>ZAJĘCIA WARSZTATOWE</v>
      </c>
      <c r="BG98" s="106" t="s">
        <v>195</v>
      </c>
      <c r="BH98" s="106" t="s">
        <v>164</v>
      </c>
      <c r="BI98" s="106" t="s">
        <v>18</v>
      </c>
      <c r="BJ98" s="110" t="s">
        <v>212</v>
      </c>
      <c r="BK98" s="179" t="s">
        <v>217</v>
      </c>
      <c r="BL98" s="180" t="s">
        <v>3</v>
      </c>
      <c r="BM98" s="180" t="str">
        <f>$AA$9</f>
        <v>ZAJĘCIA WARSZTATOWE</v>
      </c>
      <c r="BN98" s="180" t="s">
        <v>195</v>
      </c>
      <c r="BO98" s="180" t="s">
        <v>164</v>
      </c>
      <c r="BP98" s="180" t="s">
        <v>18</v>
      </c>
      <c r="BQ98" s="160" t="s">
        <v>212</v>
      </c>
      <c r="BR98" s="195" t="s">
        <v>217</v>
      </c>
      <c r="BS98" s="180" t="str">
        <f>$F$9</f>
        <v>ZAJĘCIA WARSZTATOWE</v>
      </c>
      <c r="BT98" s="182" t="s">
        <v>195</v>
      </c>
      <c r="BU98" s="180" t="s">
        <v>164</v>
      </c>
      <c r="BV98" s="182" t="s">
        <v>18</v>
      </c>
      <c r="BW98" s="111" t="s">
        <v>212</v>
      </c>
      <c r="BX98" s="429"/>
      <c r="BY98" s="432"/>
    </row>
    <row r="99" spans="1:77" s="51" customFormat="1" ht="24.9" customHeight="1" outlineLevel="1" thickBot="1" x14ac:dyDescent="0.35">
      <c r="A99" s="393"/>
      <c r="B99" s="459" t="s">
        <v>33</v>
      </c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459"/>
      <c r="AL99" s="459"/>
      <c r="AM99" s="459"/>
      <c r="AN99" s="459"/>
      <c r="AO99" s="459"/>
      <c r="AP99" s="459"/>
      <c r="AQ99" s="459"/>
      <c r="AR99" s="459"/>
      <c r="AS99" s="459"/>
      <c r="AT99" s="459"/>
      <c r="AU99" s="459"/>
      <c r="AV99" s="459"/>
      <c r="AW99" s="459"/>
      <c r="AX99" s="459"/>
      <c r="AY99" s="459"/>
      <c r="AZ99" s="459"/>
      <c r="BA99" s="459"/>
      <c r="BB99" s="459"/>
      <c r="BC99" s="459"/>
      <c r="BD99" s="459"/>
      <c r="BE99" s="459"/>
      <c r="BF99" s="459"/>
      <c r="BG99" s="459"/>
      <c r="BH99" s="459"/>
      <c r="BI99" s="459"/>
      <c r="BJ99" s="459"/>
      <c r="BK99" s="459"/>
      <c r="BL99" s="459"/>
      <c r="BM99" s="459"/>
      <c r="BN99" s="459"/>
      <c r="BO99" s="459"/>
      <c r="BP99" s="459"/>
      <c r="BQ99" s="459"/>
      <c r="BR99" s="459"/>
      <c r="BS99" s="459"/>
      <c r="BT99" s="459"/>
      <c r="BU99" s="459"/>
      <c r="BV99" s="459"/>
      <c r="BW99" s="459"/>
      <c r="BX99" s="459"/>
      <c r="BY99" s="460"/>
    </row>
    <row r="100" spans="1:77" s="27" customFormat="1" ht="35.1" customHeight="1" outlineLevel="1" x14ac:dyDescent="0.3">
      <c r="A100" s="58">
        <v>52</v>
      </c>
      <c r="B100" s="245" t="s">
        <v>107</v>
      </c>
      <c r="C100" s="145">
        <f t="shared" ref="C100" si="71">SUM(D100:J100)</f>
        <v>15</v>
      </c>
      <c r="D100" s="20"/>
      <c r="E100" s="11">
        <f>L100+S100+Z100+AG100+AM100+AS100+BE100+BL100</f>
        <v>15</v>
      </c>
      <c r="F100" s="20"/>
      <c r="G100" s="20"/>
      <c r="H100" s="20"/>
      <c r="I100" s="20"/>
      <c r="J100" s="29"/>
      <c r="K100" s="201"/>
      <c r="L100" s="20"/>
      <c r="M100" s="20"/>
      <c r="N100" s="20"/>
      <c r="O100" s="20"/>
      <c r="P100" s="45"/>
      <c r="Q100" s="239"/>
      <c r="R100" s="145"/>
      <c r="S100" s="20">
        <v>15</v>
      </c>
      <c r="T100" s="20"/>
      <c r="U100" s="20"/>
      <c r="V100" s="20"/>
      <c r="W100" s="45">
        <v>2</v>
      </c>
      <c r="X100" s="246" t="s">
        <v>211</v>
      </c>
      <c r="Y100" s="145"/>
      <c r="Z100" s="20"/>
      <c r="AA100" s="20"/>
      <c r="AB100" s="20"/>
      <c r="AC100" s="20"/>
      <c r="AD100" s="45"/>
      <c r="AE100" s="239"/>
      <c r="AF100" s="145"/>
      <c r="AG100" s="20"/>
      <c r="AH100" s="20"/>
      <c r="AI100" s="20"/>
      <c r="AJ100" s="45"/>
      <c r="AK100" s="147"/>
      <c r="AL100" s="201"/>
      <c r="AM100" s="20"/>
      <c r="AN100" s="20"/>
      <c r="AO100" s="20"/>
      <c r="AP100" s="45"/>
      <c r="AQ100" s="239"/>
      <c r="AR100" s="145"/>
      <c r="AS100" s="20"/>
      <c r="AT100" s="20"/>
      <c r="AU100" s="20"/>
      <c r="AV100" s="45"/>
      <c r="AW100" s="246"/>
      <c r="AX100" s="145"/>
      <c r="AY100" s="20"/>
      <c r="AZ100" s="20"/>
      <c r="BA100" s="20"/>
      <c r="BB100" s="45"/>
      <c r="BC100" s="239"/>
      <c r="BD100" s="145"/>
      <c r="BE100" s="20"/>
      <c r="BF100" s="20"/>
      <c r="BG100" s="20"/>
      <c r="BH100" s="20"/>
      <c r="BI100" s="45"/>
      <c r="BJ100" s="147"/>
      <c r="BK100" s="201"/>
      <c r="BL100" s="20"/>
      <c r="BM100" s="20"/>
      <c r="BN100" s="20"/>
      <c r="BO100" s="20"/>
      <c r="BP100" s="258"/>
      <c r="BQ100" s="239"/>
      <c r="BR100" s="145"/>
      <c r="BS100" s="29"/>
      <c r="BT100" s="29"/>
      <c r="BU100" s="29"/>
      <c r="BV100" s="244"/>
      <c r="BW100" s="246"/>
      <c r="BX100" s="18">
        <f>P100+W100+AD100+AJ100+AP100+AV100+BB100+BI100+BP100+BV100</f>
        <v>2</v>
      </c>
      <c r="BY100" s="254">
        <v>2</v>
      </c>
    </row>
    <row r="101" spans="1:77" s="5" customFormat="1" ht="35.1" customHeight="1" outlineLevel="1" x14ac:dyDescent="0.3">
      <c r="A101" s="60">
        <v>53</v>
      </c>
      <c r="B101" s="129" t="s">
        <v>108</v>
      </c>
      <c r="C101" s="18">
        <f t="shared" ref="C101:C102" si="72">SUM(D101:J101)</f>
        <v>30</v>
      </c>
      <c r="D101" s="11"/>
      <c r="E101" s="11"/>
      <c r="F101" s="11">
        <f>M101+T101+AA101+AH101+AN101+AT101+AY101+BF101+BM101+BS101</f>
        <v>30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6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30</v>
      </c>
      <c r="AB101" s="11"/>
      <c r="AC101" s="11"/>
      <c r="AD101" s="10">
        <v>4</v>
      </c>
      <c r="AE101" s="156" t="s">
        <v>211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6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6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6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50">
        <v>4</v>
      </c>
    </row>
    <row r="102" spans="1:77" s="27" customFormat="1" ht="35.1" customHeight="1" outlineLevel="1" thickBot="1" x14ac:dyDescent="0.35">
      <c r="A102" s="69">
        <v>54</v>
      </c>
      <c r="B102" s="130" t="s">
        <v>158</v>
      </c>
      <c r="C102" s="41">
        <f t="shared" si="72"/>
        <v>15</v>
      </c>
      <c r="D102" s="19">
        <f>K102+R102+Y102+AF102+AL102+AR102+AX102+BD102+BK102+BR102</f>
        <v>15</v>
      </c>
      <c r="E102" s="19"/>
      <c r="F102" s="19"/>
      <c r="G102" s="19"/>
      <c r="H102" s="19"/>
      <c r="I102" s="19"/>
      <c r="J102" s="23"/>
      <c r="K102" s="146"/>
      <c r="L102" s="19"/>
      <c r="M102" s="19"/>
      <c r="N102" s="19"/>
      <c r="O102" s="19"/>
      <c r="P102" s="43"/>
      <c r="Q102" s="163"/>
      <c r="R102" s="41">
        <v>15</v>
      </c>
      <c r="S102" s="19"/>
      <c r="T102" s="19"/>
      <c r="U102" s="19"/>
      <c r="V102" s="19"/>
      <c r="W102" s="43">
        <v>2</v>
      </c>
      <c r="X102" s="136" t="s">
        <v>210</v>
      </c>
      <c r="Y102" s="41"/>
      <c r="Z102" s="19"/>
      <c r="AA102" s="19"/>
      <c r="AB102" s="19"/>
      <c r="AC102" s="19"/>
      <c r="AD102" s="43"/>
      <c r="AE102" s="163"/>
      <c r="AF102" s="41"/>
      <c r="AG102" s="19"/>
      <c r="AH102" s="19"/>
      <c r="AI102" s="19"/>
      <c r="AJ102" s="43"/>
      <c r="AK102" s="140"/>
      <c r="AL102" s="146"/>
      <c r="AM102" s="19"/>
      <c r="AN102" s="19"/>
      <c r="AO102" s="19"/>
      <c r="AP102" s="43"/>
      <c r="AQ102" s="163"/>
      <c r="AR102" s="41"/>
      <c r="AS102" s="19"/>
      <c r="AT102" s="19"/>
      <c r="AU102" s="19"/>
      <c r="AV102" s="43"/>
      <c r="AW102" s="136"/>
      <c r="AX102" s="41"/>
      <c r="AY102" s="19"/>
      <c r="AZ102" s="19"/>
      <c r="BA102" s="19"/>
      <c r="BB102" s="43"/>
      <c r="BC102" s="163"/>
      <c r="BD102" s="41"/>
      <c r="BE102" s="19"/>
      <c r="BF102" s="19"/>
      <c r="BG102" s="19"/>
      <c r="BH102" s="19"/>
      <c r="BI102" s="43"/>
      <c r="BJ102" s="140"/>
      <c r="BK102" s="146"/>
      <c r="BL102" s="19"/>
      <c r="BM102" s="19"/>
      <c r="BN102" s="19"/>
      <c r="BO102" s="19"/>
      <c r="BP102" s="43"/>
      <c r="BQ102" s="163"/>
      <c r="BR102" s="41"/>
      <c r="BS102" s="23"/>
      <c r="BT102" s="23"/>
      <c r="BU102" s="23"/>
      <c r="BV102" s="56"/>
      <c r="BW102" s="136"/>
      <c r="BX102" s="41">
        <f>P102+W102+AD102+AJ102+AP102+AV102+BB102+BI102+BP102+BV102</f>
        <v>2</v>
      </c>
      <c r="BY102" s="63"/>
    </row>
    <row r="103" spans="1:77" s="392" customFormat="1" ht="24.9" customHeight="1" outlineLevel="1" thickBot="1" x14ac:dyDescent="0.35">
      <c r="A103" s="393"/>
      <c r="B103" s="304" t="s">
        <v>182</v>
      </c>
      <c r="C103" s="313">
        <f>SUM(C100:C102)</f>
        <v>60</v>
      </c>
      <c r="D103" s="311">
        <f>SUM(D100:D102)</f>
        <v>15</v>
      </c>
      <c r="E103" s="311">
        <f>SUM(E100:E102)</f>
        <v>15</v>
      </c>
      <c r="F103" s="311">
        <f t="shared" ref="F103:BV103" si="73">SUM(F100:F102)</f>
        <v>30</v>
      </c>
      <c r="G103" s="311">
        <f t="shared" si="73"/>
        <v>0</v>
      </c>
      <c r="H103" s="311">
        <f t="shared" si="73"/>
        <v>0</v>
      </c>
      <c r="I103" s="311">
        <f t="shared" si="73"/>
        <v>0</v>
      </c>
      <c r="J103" s="383">
        <f t="shared" si="73"/>
        <v>0</v>
      </c>
      <c r="K103" s="310">
        <f t="shared" si="73"/>
        <v>0</v>
      </c>
      <c r="L103" s="311">
        <f t="shared" si="73"/>
        <v>0</v>
      </c>
      <c r="M103" s="311">
        <f t="shared" si="73"/>
        <v>0</v>
      </c>
      <c r="N103" s="311">
        <f t="shared" ref="N103" si="74">SUM(N100:N102)</f>
        <v>0</v>
      </c>
      <c r="O103" s="311">
        <f t="shared" si="73"/>
        <v>0</v>
      </c>
      <c r="P103" s="311">
        <f t="shared" si="73"/>
        <v>0</v>
      </c>
      <c r="Q103" s="314"/>
      <c r="R103" s="313">
        <f t="shared" si="73"/>
        <v>15</v>
      </c>
      <c r="S103" s="311">
        <f t="shared" si="73"/>
        <v>15</v>
      </c>
      <c r="T103" s="311">
        <f t="shared" si="73"/>
        <v>0</v>
      </c>
      <c r="U103" s="311">
        <f t="shared" ref="U103" si="75">SUM(U100:U102)</f>
        <v>0</v>
      </c>
      <c r="V103" s="311">
        <f t="shared" si="73"/>
        <v>0</v>
      </c>
      <c r="W103" s="311">
        <f t="shared" si="73"/>
        <v>4</v>
      </c>
      <c r="X103" s="316"/>
      <c r="Y103" s="313">
        <f t="shared" si="73"/>
        <v>0</v>
      </c>
      <c r="Z103" s="311">
        <f t="shared" si="73"/>
        <v>0</v>
      </c>
      <c r="AA103" s="311">
        <f t="shared" si="73"/>
        <v>30</v>
      </c>
      <c r="AB103" s="311">
        <f t="shared" si="73"/>
        <v>0</v>
      </c>
      <c r="AC103" s="311">
        <f t="shared" si="73"/>
        <v>0</v>
      </c>
      <c r="AD103" s="311">
        <f t="shared" si="73"/>
        <v>4</v>
      </c>
      <c r="AE103" s="314"/>
      <c r="AF103" s="313">
        <f t="shared" si="73"/>
        <v>0</v>
      </c>
      <c r="AG103" s="311">
        <f t="shared" si="73"/>
        <v>0</v>
      </c>
      <c r="AH103" s="311">
        <f t="shared" si="73"/>
        <v>0</v>
      </c>
      <c r="AI103" s="311">
        <f t="shared" si="73"/>
        <v>0</v>
      </c>
      <c r="AJ103" s="311">
        <f t="shared" si="73"/>
        <v>0</v>
      </c>
      <c r="AK103" s="315"/>
      <c r="AL103" s="310">
        <f t="shared" si="73"/>
        <v>0</v>
      </c>
      <c r="AM103" s="311">
        <f t="shared" si="73"/>
        <v>0</v>
      </c>
      <c r="AN103" s="311">
        <f t="shared" si="73"/>
        <v>0</v>
      </c>
      <c r="AO103" s="311">
        <f t="shared" si="73"/>
        <v>0</v>
      </c>
      <c r="AP103" s="311">
        <f t="shared" si="73"/>
        <v>0</v>
      </c>
      <c r="AQ103" s="314"/>
      <c r="AR103" s="313">
        <f t="shared" si="73"/>
        <v>0</v>
      </c>
      <c r="AS103" s="311">
        <f t="shared" si="73"/>
        <v>0</v>
      </c>
      <c r="AT103" s="311">
        <f t="shared" si="73"/>
        <v>0</v>
      </c>
      <c r="AU103" s="311">
        <f t="shared" si="73"/>
        <v>0</v>
      </c>
      <c r="AV103" s="311">
        <f t="shared" si="73"/>
        <v>0</v>
      </c>
      <c r="AW103" s="316"/>
      <c r="AX103" s="313">
        <f t="shared" si="73"/>
        <v>0</v>
      </c>
      <c r="AY103" s="311">
        <f t="shared" si="73"/>
        <v>0</v>
      </c>
      <c r="AZ103" s="311">
        <f t="shared" si="73"/>
        <v>0</v>
      </c>
      <c r="BA103" s="311">
        <f t="shared" si="73"/>
        <v>0</v>
      </c>
      <c r="BB103" s="311">
        <f t="shared" si="73"/>
        <v>0</v>
      </c>
      <c r="BC103" s="314"/>
      <c r="BD103" s="313">
        <f t="shared" si="73"/>
        <v>0</v>
      </c>
      <c r="BE103" s="311">
        <f t="shared" si="73"/>
        <v>0</v>
      </c>
      <c r="BF103" s="311">
        <f t="shared" si="73"/>
        <v>0</v>
      </c>
      <c r="BG103" s="311">
        <f t="shared" si="73"/>
        <v>0</v>
      </c>
      <c r="BH103" s="311">
        <f t="shared" si="73"/>
        <v>0</v>
      </c>
      <c r="BI103" s="311">
        <f t="shared" si="73"/>
        <v>0</v>
      </c>
      <c r="BJ103" s="315"/>
      <c r="BK103" s="310">
        <f t="shared" si="73"/>
        <v>0</v>
      </c>
      <c r="BL103" s="311">
        <f t="shared" si="73"/>
        <v>0</v>
      </c>
      <c r="BM103" s="311">
        <f t="shared" si="73"/>
        <v>0</v>
      </c>
      <c r="BN103" s="311">
        <f t="shared" si="73"/>
        <v>0</v>
      </c>
      <c r="BO103" s="311">
        <f t="shared" si="73"/>
        <v>0</v>
      </c>
      <c r="BP103" s="311">
        <f t="shared" si="73"/>
        <v>0</v>
      </c>
      <c r="BQ103" s="314"/>
      <c r="BR103" s="313">
        <f t="shared" si="73"/>
        <v>0</v>
      </c>
      <c r="BS103" s="311">
        <f t="shared" si="73"/>
        <v>0</v>
      </c>
      <c r="BT103" s="311">
        <f t="shared" si="73"/>
        <v>0</v>
      </c>
      <c r="BU103" s="311">
        <f t="shared" si="73"/>
        <v>0</v>
      </c>
      <c r="BV103" s="311">
        <f t="shared" si="73"/>
        <v>0</v>
      </c>
      <c r="BW103" s="316"/>
      <c r="BX103" s="310">
        <f>P103+W103+AD103+AJ103+AP103+AV103+BB103+BI103+BP103+BV103</f>
        <v>8</v>
      </c>
      <c r="BY103" s="312">
        <v>6</v>
      </c>
    </row>
    <row r="104" spans="1:77" s="51" customFormat="1" ht="24.9" customHeight="1" outlineLevel="1" thickBot="1" x14ac:dyDescent="0.35">
      <c r="A104" s="127"/>
      <c r="B104" s="459" t="s">
        <v>100</v>
      </c>
      <c r="C104" s="459"/>
      <c r="D104" s="459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459"/>
      <c r="S104" s="459"/>
      <c r="T104" s="459"/>
      <c r="U104" s="459"/>
      <c r="V104" s="459"/>
      <c r="W104" s="459"/>
      <c r="X104" s="459"/>
      <c r="Y104" s="459"/>
      <c r="Z104" s="459"/>
      <c r="AA104" s="459"/>
      <c r="AB104" s="459"/>
      <c r="AC104" s="459"/>
      <c r="AD104" s="459"/>
      <c r="AE104" s="459"/>
      <c r="AF104" s="459"/>
      <c r="AG104" s="459"/>
      <c r="AH104" s="459"/>
      <c r="AI104" s="459"/>
      <c r="AJ104" s="459"/>
      <c r="AK104" s="459"/>
      <c r="AL104" s="459"/>
      <c r="AM104" s="459"/>
      <c r="AN104" s="459"/>
      <c r="AO104" s="459"/>
      <c r="AP104" s="459"/>
      <c r="AQ104" s="459"/>
      <c r="AR104" s="459"/>
      <c r="AS104" s="459"/>
      <c r="AT104" s="459"/>
      <c r="AU104" s="459"/>
      <c r="AV104" s="459"/>
      <c r="AW104" s="459"/>
      <c r="AX104" s="459"/>
      <c r="AY104" s="459"/>
      <c r="AZ104" s="459"/>
      <c r="BA104" s="459"/>
      <c r="BB104" s="459"/>
      <c r="BC104" s="459"/>
      <c r="BD104" s="459"/>
      <c r="BE104" s="459"/>
      <c r="BF104" s="459"/>
      <c r="BG104" s="459"/>
      <c r="BH104" s="459"/>
      <c r="BI104" s="459"/>
      <c r="BJ104" s="459"/>
      <c r="BK104" s="459"/>
      <c r="BL104" s="459"/>
      <c r="BM104" s="459"/>
      <c r="BN104" s="459"/>
      <c r="BO104" s="459"/>
      <c r="BP104" s="459"/>
      <c r="BQ104" s="459"/>
      <c r="BR104" s="459"/>
      <c r="BS104" s="459"/>
      <c r="BT104" s="459"/>
      <c r="BU104" s="459"/>
      <c r="BV104" s="459"/>
      <c r="BW104" s="459"/>
      <c r="BX104" s="459"/>
      <c r="BY104" s="460"/>
    </row>
    <row r="105" spans="1:77" s="27" customFormat="1" ht="54.9" customHeight="1" outlineLevel="1" thickBot="1" x14ac:dyDescent="0.35">
      <c r="A105" s="112">
        <v>55</v>
      </c>
      <c r="B105" s="134" t="s">
        <v>148</v>
      </c>
      <c r="C105" s="97">
        <f t="shared" ref="C105" si="76">SUM(D105:J105)</f>
        <v>90</v>
      </c>
      <c r="D105" s="98">
        <f>K105+R105+Y105+AF105+AL105+AR105+AX105+BD105+BK105+BR105</f>
        <v>15</v>
      </c>
      <c r="E105" s="98"/>
      <c r="F105" s="98">
        <f>M105+T105+AA105+AH105+AN105+AT105+AY105+BF105+BM105+BS105</f>
        <v>75</v>
      </c>
      <c r="G105" s="98"/>
      <c r="H105" s="98"/>
      <c r="I105" s="98"/>
      <c r="J105" s="99"/>
      <c r="K105" s="89"/>
      <c r="L105" s="98"/>
      <c r="M105" s="98"/>
      <c r="N105" s="98"/>
      <c r="O105" s="98"/>
      <c r="P105" s="90"/>
      <c r="Q105" s="159"/>
      <c r="R105" s="97"/>
      <c r="S105" s="98"/>
      <c r="T105" s="98"/>
      <c r="U105" s="98"/>
      <c r="V105" s="98"/>
      <c r="W105" s="90"/>
      <c r="X105" s="100"/>
      <c r="Y105" s="97"/>
      <c r="Z105" s="98"/>
      <c r="AA105" s="98"/>
      <c r="AB105" s="98"/>
      <c r="AC105" s="98"/>
      <c r="AD105" s="90"/>
      <c r="AE105" s="159"/>
      <c r="AF105" s="97">
        <v>15</v>
      </c>
      <c r="AG105" s="98"/>
      <c r="AH105" s="98">
        <v>15</v>
      </c>
      <c r="AI105" s="98"/>
      <c r="AJ105" s="90">
        <v>4</v>
      </c>
      <c r="AK105" s="101" t="s">
        <v>211</v>
      </c>
      <c r="AL105" s="89"/>
      <c r="AM105" s="98"/>
      <c r="AN105" s="98">
        <v>30</v>
      </c>
      <c r="AO105" s="98"/>
      <c r="AP105" s="90">
        <v>4</v>
      </c>
      <c r="AQ105" s="159" t="s">
        <v>211</v>
      </c>
      <c r="AR105" s="97"/>
      <c r="AS105" s="98"/>
      <c r="AT105" s="98">
        <v>30</v>
      </c>
      <c r="AU105" s="98"/>
      <c r="AV105" s="90">
        <v>4</v>
      </c>
      <c r="AW105" s="100" t="s">
        <v>211</v>
      </c>
      <c r="AX105" s="97"/>
      <c r="AY105" s="98"/>
      <c r="AZ105" s="98"/>
      <c r="BA105" s="98"/>
      <c r="BB105" s="90"/>
      <c r="BC105" s="159"/>
      <c r="BD105" s="97"/>
      <c r="BE105" s="98"/>
      <c r="BF105" s="98"/>
      <c r="BG105" s="98"/>
      <c r="BH105" s="98"/>
      <c r="BI105" s="90"/>
      <c r="BJ105" s="101"/>
      <c r="BK105" s="89"/>
      <c r="BL105" s="98"/>
      <c r="BM105" s="98"/>
      <c r="BN105" s="98"/>
      <c r="BO105" s="98"/>
      <c r="BP105" s="90"/>
      <c r="BQ105" s="159"/>
      <c r="BR105" s="97"/>
      <c r="BS105" s="99"/>
      <c r="BT105" s="99"/>
      <c r="BU105" s="99"/>
      <c r="BV105" s="95"/>
      <c r="BW105" s="100"/>
      <c r="BX105" s="41">
        <f>P105+W105+AD105+AJ105+AP105+AV105+BB105+BI105+BP105+BV105</f>
        <v>12</v>
      </c>
      <c r="BY105" s="193">
        <v>10</v>
      </c>
    </row>
    <row r="106" spans="1:77" s="51" customFormat="1" ht="24.9" customHeight="1" outlineLevel="1" thickBot="1" x14ac:dyDescent="0.35">
      <c r="A106" s="393"/>
      <c r="B106" s="304" t="s">
        <v>183</v>
      </c>
      <c r="C106" s="313">
        <f t="shared" ref="C106:P106" si="77">SUM(C105)</f>
        <v>90</v>
      </c>
      <c r="D106" s="311">
        <f t="shared" si="77"/>
        <v>15</v>
      </c>
      <c r="E106" s="311">
        <f t="shared" si="77"/>
        <v>0</v>
      </c>
      <c r="F106" s="311">
        <f t="shared" si="77"/>
        <v>75</v>
      </c>
      <c r="G106" s="311">
        <f t="shared" si="77"/>
        <v>0</v>
      </c>
      <c r="H106" s="311">
        <f t="shared" si="77"/>
        <v>0</v>
      </c>
      <c r="I106" s="311">
        <f t="shared" si="77"/>
        <v>0</v>
      </c>
      <c r="J106" s="383">
        <f t="shared" si="77"/>
        <v>0</v>
      </c>
      <c r="K106" s="310">
        <f t="shared" si="77"/>
        <v>0</v>
      </c>
      <c r="L106" s="311">
        <f t="shared" si="77"/>
        <v>0</v>
      </c>
      <c r="M106" s="311">
        <f t="shared" si="77"/>
        <v>0</v>
      </c>
      <c r="N106" s="311">
        <f t="shared" si="77"/>
        <v>0</v>
      </c>
      <c r="O106" s="311">
        <f t="shared" si="77"/>
        <v>0</v>
      </c>
      <c r="P106" s="311">
        <f t="shared" si="77"/>
        <v>0</v>
      </c>
      <c r="Q106" s="314"/>
      <c r="R106" s="313">
        <f t="shared" ref="R106:W106" si="78">SUM(R105)</f>
        <v>0</v>
      </c>
      <c r="S106" s="311">
        <f t="shared" si="78"/>
        <v>0</v>
      </c>
      <c r="T106" s="311">
        <f t="shared" si="78"/>
        <v>0</v>
      </c>
      <c r="U106" s="311">
        <f t="shared" si="78"/>
        <v>0</v>
      </c>
      <c r="V106" s="311">
        <f t="shared" si="78"/>
        <v>0</v>
      </c>
      <c r="W106" s="311">
        <f t="shared" si="78"/>
        <v>0</v>
      </c>
      <c r="X106" s="316"/>
      <c r="Y106" s="313">
        <f t="shared" ref="Y106:AD106" si="79">SUM(Y105)</f>
        <v>0</v>
      </c>
      <c r="Z106" s="311">
        <f t="shared" si="79"/>
        <v>0</v>
      </c>
      <c r="AA106" s="311">
        <f t="shared" si="79"/>
        <v>0</v>
      </c>
      <c r="AB106" s="311">
        <f t="shared" si="79"/>
        <v>0</v>
      </c>
      <c r="AC106" s="311">
        <f t="shared" si="79"/>
        <v>0</v>
      </c>
      <c r="AD106" s="311">
        <f t="shared" si="79"/>
        <v>0</v>
      </c>
      <c r="AE106" s="314"/>
      <c r="AF106" s="313">
        <f>SUM(AF105)</f>
        <v>15</v>
      </c>
      <c r="AG106" s="311">
        <f>SUM(AG105)</f>
        <v>0</v>
      </c>
      <c r="AH106" s="311">
        <f>SUM(AH105)</f>
        <v>15</v>
      </c>
      <c r="AI106" s="311">
        <f>SUM(AI105)</f>
        <v>0</v>
      </c>
      <c r="AJ106" s="311">
        <f>SUM(AJ105)</f>
        <v>4</v>
      </c>
      <c r="AK106" s="315"/>
      <c r="AL106" s="310">
        <f>SUM(AL105)</f>
        <v>0</v>
      </c>
      <c r="AM106" s="311">
        <f>SUM(AM105)</f>
        <v>0</v>
      </c>
      <c r="AN106" s="311">
        <f>SUM(AN105)</f>
        <v>30</v>
      </c>
      <c r="AO106" s="311">
        <f>SUM(AO105)</f>
        <v>0</v>
      </c>
      <c r="AP106" s="311">
        <f>SUM(AP105)</f>
        <v>4</v>
      </c>
      <c r="AQ106" s="314"/>
      <c r="AR106" s="313">
        <f>SUM(AR105)</f>
        <v>0</v>
      </c>
      <c r="AS106" s="311">
        <f>SUM(AS105)</f>
        <v>0</v>
      </c>
      <c r="AT106" s="311">
        <f>SUM(AT105)</f>
        <v>30</v>
      </c>
      <c r="AU106" s="311">
        <f>SUM(AU105)</f>
        <v>0</v>
      </c>
      <c r="AV106" s="311">
        <f>SUM(AV105)</f>
        <v>4</v>
      </c>
      <c r="AW106" s="316"/>
      <c r="AX106" s="313">
        <f>SUM(AX105)</f>
        <v>0</v>
      </c>
      <c r="AY106" s="311">
        <f>SUM(AY105)</f>
        <v>0</v>
      </c>
      <c r="AZ106" s="311">
        <f>SUM(AZ105)</f>
        <v>0</v>
      </c>
      <c r="BA106" s="311">
        <f>SUM(BA105)</f>
        <v>0</v>
      </c>
      <c r="BB106" s="311">
        <f>SUM(BB105)</f>
        <v>0</v>
      </c>
      <c r="BC106" s="314"/>
      <c r="BD106" s="313">
        <f t="shared" ref="BD106:BI106" si="80">SUM(BD105)</f>
        <v>0</v>
      </c>
      <c r="BE106" s="311">
        <f t="shared" si="80"/>
        <v>0</v>
      </c>
      <c r="BF106" s="311">
        <f t="shared" si="80"/>
        <v>0</v>
      </c>
      <c r="BG106" s="311">
        <f t="shared" si="80"/>
        <v>0</v>
      </c>
      <c r="BH106" s="311">
        <f t="shared" si="80"/>
        <v>0</v>
      </c>
      <c r="BI106" s="311">
        <f t="shared" si="80"/>
        <v>0</v>
      </c>
      <c r="BJ106" s="315"/>
      <c r="BK106" s="310">
        <f t="shared" ref="BK106:BP106" si="81">SUM(BK105)</f>
        <v>0</v>
      </c>
      <c r="BL106" s="311">
        <f t="shared" si="81"/>
        <v>0</v>
      </c>
      <c r="BM106" s="311">
        <f t="shared" si="81"/>
        <v>0</v>
      </c>
      <c r="BN106" s="311">
        <f t="shared" si="81"/>
        <v>0</v>
      </c>
      <c r="BO106" s="311">
        <f t="shared" si="81"/>
        <v>0</v>
      </c>
      <c r="BP106" s="311">
        <f t="shared" si="81"/>
        <v>0</v>
      </c>
      <c r="BQ106" s="314"/>
      <c r="BR106" s="313">
        <f>SUM(BR105)</f>
        <v>0</v>
      </c>
      <c r="BS106" s="311">
        <f>SUM(BS105)</f>
        <v>0</v>
      </c>
      <c r="BT106" s="311">
        <f>SUM(BT105)</f>
        <v>0</v>
      </c>
      <c r="BU106" s="311">
        <f>SUM(BU105)</f>
        <v>0</v>
      </c>
      <c r="BV106" s="311">
        <f>SUM(BV105)</f>
        <v>0</v>
      </c>
      <c r="BW106" s="316"/>
      <c r="BX106" s="310">
        <f>P106+W106+AD106+AJ106+AP106+AV106+BB106+BI106+BP106+BV106</f>
        <v>12</v>
      </c>
      <c r="BY106" s="317">
        <v>10</v>
      </c>
    </row>
    <row r="107" spans="1:77" s="51" customFormat="1" ht="24.9" customHeight="1" outlineLevel="1" thickBot="1" x14ac:dyDescent="0.35">
      <c r="A107" s="393"/>
      <c r="B107" s="459" t="s">
        <v>34</v>
      </c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459"/>
      <c r="AL107" s="459"/>
      <c r="AM107" s="459"/>
      <c r="AN107" s="459"/>
      <c r="AO107" s="459"/>
      <c r="AP107" s="459"/>
      <c r="AQ107" s="459"/>
      <c r="AR107" s="459"/>
      <c r="AS107" s="459"/>
      <c r="AT107" s="459"/>
      <c r="AU107" s="459"/>
      <c r="AV107" s="459"/>
      <c r="AW107" s="459"/>
      <c r="AX107" s="459"/>
      <c r="AY107" s="459"/>
      <c r="AZ107" s="459"/>
      <c r="BA107" s="459"/>
      <c r="BB107" s="459"/>
      <c r="BC107" s="459"/>
      <c r="BD107" s="459"/>
      <c r="BE107" s="459"/>
      <c r="BF107" s="459"/>
      <c r="BG107" s="459"/>
      <c r="BH107" s="459"/>
      <c r="BI107" s="459"/>
      <c r="BJ107" s="459"/>
      <c r="BK107" s="459"/>
      <c r="BL107" s="459"/>
      <c r="BM107" s="459"/>
      <c r="BN107" s="459"/>
      <c r="BO107" s="459"/>
      <c r="BP107" s="459"/>
      <c r="BQ107" s="459"/>
      <c r="BR107" s="459"/>
      <c r="BS107" s="459"/>
      <c r="BT107" s="459"/>
      <c r="BU107" s="459"/>
      <c r="BV107" s="459"/>
      <c r="BW107" s="459"/>
      <c r="BX107" s="459"/>
      <c r="BY107" s="460"/>
    </row>
    <row r="108" spans="1:77" s="27" customFormat="1" ht="35.1" customHeight="1" outlineLevel="1" x14ac:dyDescent="0.3">
      <c r="A108" s="58">
        <v>56</v>
      </c>
      <c r="B108" s="131" t="s">
        <v>109</v>
      </c>
      <c r="C108" s="145">
        <f t="shared" ref="C108" si="82">SUM(D108:J108)</f>
        <v>60</v>
      </c>
      <c r="D108" s="20"/>
      <c r="E108" s="20"/>
      <c r="F108" s="20">
        <f>M108+T108+AA108+AH108+AN108+AT108+AY108+BF108+BM108+BS108</f>
        <v>60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5"/>
      <c r="R108" s="74"/>
      <c r="S108" s="66"/>
      <c r="T108" s="66"/>
      <c r="U108" s="66"/>
      <c r="V108" s="66"/>
      <c r="W108" s="57"/>
      <c r="X108" s="80"/>
      <c r="Y108" s="145"/>
      <c r="Z108" s="20"/>
      <c r="AA108" s="20"/>
      <c r="AB108" s="20"/>
      <c r="AC108" s="20"/>
      <c r="AD108" s="45"/>
      <c r="AE108" s="155"/>
      <c r="AF108" s="145"/>
      <c r="AG108" s="20"/>
      <c r="AH108" s="20"/>
      <c r="AI108" s="20"/>
      <c r="AJ108" s="45"/>
      <c r="AK108" s="147"/>
      <c r="AL108" s="79"/>
      <c r="AM108" s="66"/>
      <c r="AN108" s="66">
        <v>30</v>
      </c>
      <c r="AO108" s="66"/>
      <c r="AP108" s="57">
        <v>3</v>
      </c>
      <c r="AQ108" s="155" t="s">
        <v>210</v>
      </c>
      <c r="AR108" s="74"/>
      <c r="AS108" s="66"/>
      <c r="AT108" s="66">
        <v>30</v>
      </c>
      <c r="AU108" s="66"/>
      <c r="AV108" s="57">
        <v>3</v>
      </c>
      <c r="AW108" s="80" t="s">
        <v>209</v>
      </c>
      <c r="AX108" s="148"/>
      <c r="AY108" s="33"/>
      <c r="AZ108" s="33"/>
      <c r="BA108" s="33"/>
      <c r="BB108" s="47"/>
      <c r="BC108" s="167"/>
      <c r="BD108" s="145"/>
      <c r="BE108" s="20"/>
      <c r="BF108" s="20"/>
      <c r="BG108" s="20"/>
      <c r="BH108" s="20"/>
      <c r="BI108" s="45"/>
      <c r="BJ108" s="147"/>
      <c r="BK108" s="79"/>
      <c r="BL108" s="66"/>
      <c r="BM108" s="66"/>
      <c r="BN108" s="66"/>
      <c r="BO108" s="66"/>
      <c r="BP108" s="57"/>
      <c r="BQ108" s="155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4">
        <v>6</v>
      </c>
    </row>
    <row r="109" spans="1:77" s="27" customFormat="1" ht="35.1" customHeight="1" outlineLevel="1" x14ac:dyDescent="0.3">
      <c r="A109" s="60">
        <v>57</v>
      </c>
      <c r="B109" s="129" t="s">
        <v>110</v>
      </c>
      <c r="C109" s="18">
        <f t="shared" ref="C109:C110" si="83">SUM(D109:J109)</f>
        <v>30</v>
      </c>
      <c r="D109" s="11"/>
      <c r="E109" s="11"/>
      <c r="F109" s="11">
        <f>M109+T109+AA109+AH109+AN109+AT109+AY109+BF109+BM109+BS109</f>
        <v>30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6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6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6"/>
      <c r="AR109" s="18"/>
      <c r="AS109" s="11"/>
      <c r="AT109" s="11">
        <v>30</v>
      </c>
      <c r="AU109" s="11"/>
      <c r="AV109" s="10">
        <v>3</v>
      </c>
      <c r="AW109" s="81" t="s">
        <v>211</v>
      </c>
      <c r="AX109" s="18"/>
      <c r="AY109" s="11"/>
      <c r="AZ109" s="11"/>
      <c r="BA109" s="11"/>
      <c r="BB109" s="10"/>
      <c r="BC109" s="156"/>
      <c r="BD109" s="18"/>
      <c r="BE109" s="11"/>
      <c r="BF109" s="11"/>
      <c r="BG109" s="11"/>
      <c r="BH109" s="11"/>
      <c r="BI109" s="10"/>
      <c r="BJ109" s="55"/>
      <c r="BK109" s="150"/>
      <c r="BL109" s="12"/>
      <c r="BM109" s="12"/>
      <c r="BN109" s="12"/>
      <c r="BO109" s="12"/>
      <c r="BP109" s="10"/>
      <c r="BQ109" s="156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5">
      <c r="A110" s="69">
        <v>58</v>
      </c>
      <c r="B110" s="130" t="s">
        <v>111</v>
      </c>
      <c r="C110" s="41">
        <f t="shared" si="83"/>
        <v>30</v>
      </c>
      <c r="D110" s="19"/>
      <c r="E110" s="19"/>
      <c r="F110" s="19">
        <f>M110+T110+AA110+AH110+AN110+AT110+AY110+BF110+BM110+BS110</f>
        <v>30</v>
      </c>
      <c r="G110" s="19"/>
      <c r="H110" s="19"/>
      <c r="I110" s="19"/>
      <c r="J110" s="23"/>
      <c r="K110" s="146"/>
      <c r="L110" s="19"/>
      <c r="M110" s="19"/>
      <c r="N110" s="19"/>
      <c r="O110" s="19"/>
      <c r="P110" s="43"/>
      <c r="Q110" s="163"/>
      <c r="R110" s="41"/>
      <c r="S110" s="19"/>
      <c r="T110" s="19"/>
      <c r="U110" s="19"/>
      <c r="V110" s="19"/>
      <c r="W110" s="43"/>
      <c r="X110" s="136"/>
      <c r="Y110" s="41"/>
      <c r="Z110" s="19"/>
      <c r="AA110" s="19"/>
      <c r="AB110" s="19"/>
      <c r="AC110" s="19"/>
      <c r="AD110" s="43"/>
      <c r="AE110" s="163"/>
      <c r="AF110" s="41"/>
      <c r="AG110" s="19"/>
      <c r="AH110" s="19"/>
      <c r="AI110" s="19"/>
      <c r="AJ110" s="43"/>
      <c r="AK110" s="140"/>
      <c r="AL110" s="146"/>
      <c r="AM110" s="19"/>
      <c r="AN110" s="19"/>
      <c r="AO110" s="19"/>
      <c r="AP110" s="43"/>
      <c r="AQ110" s="163"/>
      <c r="AR110" s="41"/>
      <c r="AS110" s="19"/>
      <c r="AT110" s="19"/>
      <c r="AU110" s="19"/>
      <c r="AV110" s="43"/>
      <c r="AW110" s="136"/>
      <c r="AX110" s="41"/>
      <c r="AY110" s="19">
        <v>30</v>
      </c>
      <c r="AZ110" s="19"/>
      <c r="BA110" s="19"/>
      <c r="BB110" s="43">
        <v>3</v>
      </c>
      <c r="BC110" s="163" t="s">
        <v>209</v>
      </c>
      <c r="BD110" s="41"/>
      <c r="BE110" s="19"/>
      <c r="BF110" s="19"/>
      <c r="BG110" s="19"/>
      <c r="BH110" s="19"/>
      <c r="BI110" s="43"/>
      <c r="BJ110" s="140"/>
      <c r="BK110" s="146"/>
      <c r="BL110" s="19"/>
      <c r="BM110" s="19"/>
      <c r="BN110" s="19"/>
      <c r="BO110" s="19"/>
      <c r="BP110" s="43"/>
      <c r="BQ110" s="163"/>
      <c r="BR110" s="41"/>
      <c r="BS110" s="23"/>
      <c r="BT110" s="23"/>
      <c r="BU110" s="23"/>
      <c r="BV110" s="56"/>
      <c r="BW110" s="136"/>
      <c r="BX110" s="41">
        <f>P110+W110+AD110+AJ110+AP110+AV110+BB110+BI110+BP110+BV110</f>
        <v>3</v>
      </c>
      <c r="BY110" s="63">
        <v>3</v>
      </c>
    </row>
    <row r="111" spans="1:77" s="392" customFormat="1" ht="24.9" customHeight="1" outlineLevel="1" thickBot="1" x14ac:dyDescent="0.35">
      <c r="A111" s="393"/>
      <c r="B111" s="304" t="s">
        <v>184</v>
      </c>
      <c r="C111" s="313">
        <f>SUM(C108:C110)</f>
        <v>120</v>
      </c>
      <c r="D111" s="311">
        <f>SUM(D108:D110)</f>
        <v>0</v>
      </c>
      <c r="E111" s="311">
        <f>SUM(E108:E110)</f>
        <v>0</v>
      </c>
      <c r="F111" s="311">
        <f>SUM(F108:F110)</f>
        <v>120</v>
      </c>
      <c r="G111" s="311">
        <f t="shared" ref="G111:BV111" si="84">SUM(G108:G110)</f>
        <v>0</v>
      </c>
      <c r="H111" s="311">
        <f t="shared" si="84"/>
        <v>0</v>
      </c>
      <c r="I111" s="311">
        <f t="shared" si="84"/>
        <v>0</v>
      </c>
      <c r="J111" s="383">
        <f t="shared" si="84"/>
        <v>0</v>
      </c>
      <c r="K111" s="310">
        <f t="shared" si="84"/>
        <v>0</v>
      </c>
      <c r="L111" s="311">
        <f t="shared" si="84"/>
        <v>0</v>
      </c>
      <c r="M111" s="311">
        <f t="shared" si="84"/>
        <v>0</v>
      </c>
      <c r="N111" s="311">
        <f t="shared" ref="N111" si="85">SUM(N108:N110)</f>
        <v>0</v>
      </c>
      <c r="O111" s="311">
        <f t="shared" si="84"/>
        <v>0</v>
      </c>
      <c r="P111" s="311">
        <f t="shared" si="84"/>
        <v>0</v>
      </c>
      <c r="Q111" s="314"/>
      <c r="R111" s="313">
        <f t="shared" si="84"/>
        <v>0</v>
      </c>
      <c r="S111" s="311">
        <f t="shared" si="84"/>
        <v>0</v>
      </c>
      <c r="T111" s="311">
        <f t="shared" si="84"/>
        <v>0</v>
      </c>
      <c r="U111" s="311">
        <f t="shared" ref="U111" si="86">SUM(U108:U110)</f>
        <v>0</v>
      </c>
      <c r="V111" s="311">
        <f t="shared" si="84"/>
        <v>0</v>
      </c>
      <c r="W111" s="311">
        <f t="shared" si="84"/>
        <v>0</v>
      </c>
      <c r="X111" s="316"/>
      <c r="Y111" s="313">
        <f t="shared" si="84"/>
        <v>0</v>
      </c>
      <c r="Z111" s="311">
        <f t="shared" si="84"/>
        <v>0</v>
      </c>
      <c r="AA111" s="311">
        <f t="shared" si="84"/>
        <v>0</v>
      </c>
      <c r="AB111" s="311">
        <f t="shared" si="84"/>
        <v>0</v>
      </c>
      <c r="AC111" s="311">
        <f t="shared" si="84"/>
        <v>0</v>
      </c>
      <c r="AD111" s="311">
        <f t="shared" si="84"/>
        <v>0</v>
      </c>
      <c r="AE111" s="314"/>
      <c r="AF111" s="313">
        <f t="shared" si="84"/>
        <v>0</v>
      </c>
      <c r="AG111" s="311">
        <f t="shared" si="84"/>
        <v>0</v>
      </c>
      <c r="AH111" s="311">
        <f t="shared" si="84"/>
        <v>0</v>
      </c>
      <c r="AI111" s="311">
        <f t="shared" si="84"/>
        <v>0</v>
      </c>
      <c r="AJ111" s="311">
        <f t="shared" si="84"/>
        <v>0</v>
      </c>
      <c r="AK111" s="315"/>
      <c r="AL111" s="310">
        <f t="shared" si="84"/>
        <v>0</v>
      </c>
      <c r="AM111" s="311">
        <f t="shared" si="84"/>
        <v>0</v>
      </c>
      <c r="AN111" s="311">
        <f t="shared" si="84"/>
        <v>30</v>
      </c>
      <c r="AO111" s="311">
        <f t="shared" si="84"/>
        <v>0</v>
      </c>
      <c r="AP111" s="311">
        <f t="shared" si="84"/>
        <v>3</v>
      </c>
      <c r="AQ111" s="314"/>
      <c r="AR111" s="313">
        <f t="shared" si="84"/>
        <v>0</v>
      </c>
      <c r="AS111" s="311">
        <f t="shared" si="84"/>
        <v>0</v>
      </c>
      <c r="AT111" s="311">
        <f t="shared" si="84"/>
        <v>60</v>
      </c>
      <c r="AU111" s="311">
        <f t="shared" si="84"/>
        <v>0</v>
      </c>
      <c r="AV111" s="311">
        <f t="shared" si="84"/>
        <v>6</v>
      </c>
      <c r="AW111" s="316"/>
      <c r="AX111" s="313">
        <f t="shared" si="84"/>
        <v>0</v>
      </c>
      <c r="AY111" s="311">
        <f t="shared" si="84"/>
        <v>30</v>
      </c>
      <c r="AZ111" s="311">
        <f t="shared" si="84"/>
        <v>0</v>
      </c>
      <c r="BA111" s="311">
        <f t="shared" si="84"/>
        <v>0</v>
      </c>
      <c r="BB111" s="311">
        <f t="shared" si="84"/>
        <v>3</v>
      </c>
      <c r="BC111" s="314"/>
      <c r="BD111" s="313">
        <f t="shared" si="84"/>
        <v>0</v>
      </c>
      <c r="BE111" s="311">
        <f t="shared" si="84"/>
        <v>0</v>
      </c>
      <c r="BF111" s="311">
        <f t="shared" si="84"/>
        <v>0</v>
      </c>
      <c r="BG111" s="311">
        <f t="shared" si="84"/>
        <v>0</v>
      </c>
      <c r="BH111" s="311">
        <f t="shared" si="84"/>
        <v>0</v>
      </c>
      <c r="BI111" s="311">
        <f t="shared" si="84"/>
        <v>0</v>
      </c>
      <c r="BJ111" s="315"/>
      <c r="BK111" s="310">
        <f t="shared" si="84"/>
        <v>0</v>
      </c>
      <c r="BL111" s="311">
        <f t="shared" si="84"/>
        <v>0</v>
      </c>
      <c r="BM111" s="311">
        <f t="shared" si="84"/>
        <v>0</v>
      </c>
      <c r="BN111" s="311">
        <f t="shared" si="84"/>
        <v>0</v>
      </c>
      <c r="BO111" s="311">
        <f t="shared" si="84"/>
        <v>0</v>
      </c>
      <c r="BP111" s="311">
        <f t="shared" si="84"/>
        <v>0</v>
      </c>
      <c r="BQ111" s="314"/>
      <c r="BR111" s="313">
        <f t="shared" si="84"/>
        <v>0</v>
      </c>
      <c r="BS111" s="311">
        <f t="shared" si="84"/>
        <v>0</v>
      </c>
      <c r="BT111" s="311">
        <f t="shared" si="84"/>
        <v>0</v>
      </c>
      <c r="BU111" s="311">
        <f t="shared" si="84"/>
        <v>0</v>
      </c>
      <c r="BV111" s="311">
        <f t="shared" si="84"/>
        <v>0</v>
      </c>
      <c r="BW111" s="316"/>
      <c r="BX111" s="398">
        <f>P111+W111+AD111+AJ111+AP111+AV111+BB111+BI111+BP111+BV111</f>
        <v>12</v>
      </c>
      <c r="BY111" s="312">
        <v>12</v>
      </c>
    </row>
    <row r="112" spans="1:77" s="27" customFormat="1" ht="30" customHeight="1" x14ac:dyDescent="0.3">
      <c r="A112" s="490" t="s">
        <v>213</v>
      </c>
      <c r="B112" s="469" t="s">
        <v>0</v>
      </c>
      <c r="C112" s="494" t="s">
        <v>214</v>
      </c>
      <c r="D112" s="495"/>
      <c r="E112" s="495"/>
      <c r="F112" s="495"/>
      <c r="G112" s="495"/>
      <c r="H112" s="495"/>
      <c r="I112" s="495"/>
      <c r="J112" s="495"/>
      <c r="K112" s="435" t="s">
        <v>4</v>
      </c>
      <c r="L112" s="436"/>
      <c r="M112" s="436"/>
      <c r="N112" s="436"/>
      <c r="O112" s="436"/>
      <c r="P112" s="436"/>
      <c r="Q112" s="436"/>
      <c r="R112" s="436"/>
      <c r="S112" s="436"/>
      <c r="T112" s="436"/>
      <c r="U112" s="436"/>
      <c r="V112" s="436"/>
      <c r="W112" s="436"/>
      <c r="X112" s="437"/>
      <c r="Y112" s="436" t="s">
        <v>5</v>
      </c>
      <c r="Z112" s="436"/>
      <c r="AA112" s="436"/>
      <c r="AB112" s="436"/>
      <c r="AC112" s="436"/>
      <c r="AD112" s="436"/>
      <c r="AE112" s="436"/>
      <c r="AF112" s="436"/>
      <c r="AG112" s="436"/>
      <c r="AH112" s="436"/>
      <c r="AI112" s="436"/>
      <c r="AJ112" s="436"/>
      <c r="AK112" s="436"/>
      <c r="AL112" s="435" t="s">
        <v>6</v>
      </c>
      <c r="AM112" s="436"/>
      <c r="AN112" s="436"/>
      <c r="AO112" s="436"/>
      <c r="AP112" s="436"/>
      <c r="AQ112" s="436"/>
      <c r="AR112" s="436"/>
      <c r="AS112" s="436"/>
      <c r="AT112" s="436"/>
      <c r="AU112" s="436"/>
      <c r="AV112" s="436"/>
      <c r="AW112" s="437"/>
      <c r="AX112" s="436" t="s">
        <v>7</v>
      </c>
      <c r="AY112" s="436"/>
      <c r="AZ112" s="436"/>
      <c r="BA112" s="436"/>
      <c r="BB112" s="436"/>
      <c r="BC112" s="436"/>
      <c r="BD112" s="436"/>
      <c r="BE112" s="436"/>
      <c r="BF112" s="436"/>
      <c r="BG112" s="436"/>
      <c r="BH112" s="436"/>
      <c r="BI112" s="436"/>
      <c r="BJ112" s="436"/>
      <c r="BK112" s="435" t="s">
        <v>8</v>
      </c>
      <c r="BL112" s="436"/>
      <c r="BM112" s="436"/>
      <c r="BN112" s="436"/>
      <c r="BO112" s="436"/>
      <c r="BP112" s="436"/>
      <c r="BQ112" s="436"/>
      <c r="BR112" s="436"/>
      <c r="BS112" s="436"/>
      <c r="BT112" s="436"/>
      <c r="BU112" s="436"/>
      <c r="BV112" s="436"/>
      <c r="BW112" s="437"/>
      <c r="BX112" s="468" t="s">
        <v>208</v>
      </c>
      <c r="BY112" s="430" t="s">
        <v>224</v>
      </c>
    </row>
    <row r="113" spans="1:77" s="27" customFormat="1" ht="30" customHeight="1" thickBot="1" x14ac:dyDescent="0.35">
      <c r="A113" s="491"/>
      <c r="B113" s="462"/>
      <c r="C113" s="440"/>
      <c r="D113" s="441"/>
      <c r="E113" s="441"/>
      <c r="F113" s="441"/>
      <c r="G113" s="441"/>
      <c r="H113" s="441"/>
      <c r="I113" s="441"/>
      <c r="J113" s="441"/>
      <c r="K113" s="418" t="s">
        <v>9</v>
      </c>
      <c r="L113" s="419"/>
      <c r="M113" s="419"/>
      <c r="N113" s="419"/>
      <c r="O113" s="419"/>
      <c r="P113" s="419"/>
      <c r="Q113" s="420"/>
      <c r="R113" s="419" t="s">
        <v>220</v>
      </c>
      <c r="S113" s="419"/>
      <c r="T113" s="419"/>
      <c r="U113" s="419"/>
      <c r="V113" s="419"/>
      <c r="W113" s="419"/>
      <c r="X113" s="421"/>
      <c r="Y113" s="419" t="s">
        <v>10</v>
      </c>
      <c r="Z113" s="419"/>
      <c r="AA113" s="419"/>
      <c r="AB113" s="419"/>
      <c r="AC113" s="419"/>
      <c r="AD113" s="419"/>
      <c r="AE113" s="420"/>
      <c r="AF113" s="419" t="s">
        <v>11</v>
      </c>
      <c r="AG113" s="419"/>
      <c r="AH113" s="419"/>
      <c r="AI113" s="419"/>
      <c r="AJ113" s="419"/>
      <c r="AK113" s="419"/>
      <c r="AL113" s="418" t="s">
        <v>12</v>
      </c>
      <c r="AM113" s="419"/>
      <c r="AN113" s="419"/>
      <c r="AO113" s="419"/>
      <c r="AP113" s="419"/>
      <c r="AQ113" s="420"/>
      <c r="AR113" s="419" t="s">
        <v>13</v>
      </c>
      <c r="AS113" s="419"/>
      <c r="AT113" s="419"/>
      <c r="AU113" s="419"/>
      <c r="AV113" s="419"/>
      <c r="AW113" s="421"/>
      <c r="AX113" s="419" t="s">
        <v>14</v>
      </c>
      <c r="AY113" s="419"/>
      <c r="AZ113" s="419"/>
      <c r="BA113" s="419"/>
      <c r="BB113" s="419"/>
      <c r="BC113" s="420"/>
      <c r="BD113" s="419" t="s">
        <v>15</v>
      </c>
      <c r="BE113" s="419"/>
      <c r="BF113" s="419"/>
      <c r="BG113" s="419"/>
      <c r="BH113" s="419"/>
      <c r="BI113" s="419"/>
      <c r="BJ113" s="419"/>
      <c r="BK113" s="418" t="s">
        <v>16</v>
      </c>
      <c r="BL113" s="419"/>
      <c r="BM113" s="419"/>
      <c r="BN113" s="419"/>
      <c r="BO113" s="419"/>
      <c r="BP113" s="419"/>
      <c r="BQ113" s="420"/>
      <c r="BR113" s="419" t="s">
        <v>17</v>
      </c>
      <c r="BS113" s="419"/>
      <c r="BT113" s="419"/>
      <c r="BU113" s="419"/>
      <c r="BV113" s="419"/>
      <c r="BW113" s="421"/>
      <c r="BX113" s="428"/>
      <c r="BY113" s="431"/>
    </row>
    <row r="114" spans="1:77" s="34" customFormat="1" ht="159.9" customHeight="1" thickBot="1" x14ac:dyDescent="0.35">
      <c r="A114" s="492"/>
      <c r="B114" s="463"/>
      <c r="C114" s="105" t="s">
        <v>1</v>
      </c>
      <c r="D114" s="106" t="s">
        <v>217</v>
      </c>
      <c r="E114" s="106" t="s">
        <v>3</v>
      </c>
      <c r="F114" s="106" t="s">
        <v>218</v>
      </c>
      <c r="G114" s="106" t="s">
        <v>195</v>
      </c>
      <c r="H114" s="106" t="s">
        <v>215</v>
      </c>
      <c r="I114" s="106" t="s">
        <v>219</v>
      </c>
      <c r="J114" s="107" t="s">
        <v>164</v>
      </c>
      <c r="K114" s="179" t="s">
        <v>217</v>
      </c>
      <c r="L114" s="180" t="s">
        <v>3</v>
      </c>
      <c r="M114" s="180" t="str">
        <f>$F$9</f>
        <v>ZAJĘCIA WARSZTATOWE</v>
      </c>
      <c r="N114" s="180" t="s">
        <v>215</v>
      </c>
      <c r="O114" s="180" t="s">
        <v>219</v>
      </c>
      <c r="P114" s="180" t="s">
        <v>18</v>
      </c>
      <c r="Q114" s="160" t="s">
        <v>212</v>
      </c>
      <c r="R114" s="195" t="s">
        <v>217</v>
      </c>
      <c r="S114" s="180" t="s">
        <v>3</v>
      </c>
      <c r="T114" s="180" t="str">
        <f>$F$9</f>
        <v>ZAJĘCIA WARSZTATOWE</v>
      </c>
      <c r="U114" s="180" t="s">
        <v>215</v>
      </c>
      <c r="V114" s="180" t="s">
        <v>219</v>
      </c>
      <c r="W114" s="180" t="s">
        <v>18</v>
      </c>
      <c r="X114" s="111" t="s">
        <v>212</v>
      </c>
      <c r="Y114" s="105" t="s">
        <v>217</v>
      </c>
      <c r="Z114" s="106" t="s">
        <v>3</v>
      </c>
      <c r="AA114" s="106" t="str">
        <f>$F$9</f>
        <v>ZAJĘCIA WARSZTATOWE</v>
      </c>
      <c r="AB114" s="106" t="s">
        <v>215</v>
      </c>
      <c r="AC114" s="106" t="str">
        <f>$J$9</f>
        <v>PRAKTYKI ZAWODOWE</v>
      </c>
      <c r="AD114" s="106" t="s">
        <v>18</v>
      </c>
      <c r="AE114" s="154" t="s">
        <v>212</v>
      </c>
      <c r="AF114" s="105" t="s">
        <v>217</v>
      </c>
      <c r="AG114" s="106" t="s">
        <v>3</v>
      </c>
      <c r="AH114" s="106" t="str">
        <f>$AA$9</f>
        <v>ZAJĘCIA WARSZTATOWE</v>
      </c>
      <c r="AI114" s="106" t="s">
        <v>215</v>
      </c>
      <c r="AJ114" s="106" t="s">
        <v>18</v>
      </c>
      <c r="AK114" s="110" t="s">
        <v>212</v>
      </c>
      <c r="AL114" s="179" t="s">
        <v>217</v>
      </c>
      <c r="AM114" s="180" t="s">
        <v>3</v>
      </c>
      <c r="AN114" s="180" t="str">
        <f>$AA$9</f>
        <v>ZAJĘCIA WARSZTATOWE</v>
      </c>
      <c r="AO114" s="180" t="str">
        <f>$AI$9</f>
        <v>LEKTORATY J. OBCYCH</v>
      </c>
      <c r="AP114" s="180" t="s">
        <v>18</v>
      </c>
      <c r="AQ114" s="160" t="s">
        <v>212</v>
      </c>
      <c r="AR114" s="195" t="s">
        <v>217</v>
      </c>
      <c r="AS114" s="180" t="s">
        <v>3</v>
      </c>
      <c r="AT114" s="180" t="str">
        <f>$F$9</f>
        <v>ZAJĘCIA WARSZTATOWE</v>
      </c>
      <c r="AU114" s="180" t="s">
        <v>164</v>
      </c>
      <c r="AV114" s="180" t="s">
        <v>18</v>
      </c>
      <c r="AW114" s="111" t="s">
        <v>212</v>
      </c>
      <c r="AX114" s="105" t="s">
        <v>217</v>
      </c>
      <c r="AY114" s="106" t="str">
        <f>$F$9</f>
        <v>ZAJĘCIA WARSZTATOWE</v>
      </c>
      <c r="AZ114" s="106" t="s">
        <v>195</v>
      </c>
      <c r="BA114" s="106" t="s">
        <v>164</v>
      </c>
      <c r="BB114" s="106" t="s">
        <v>18</v>
      </c>
      <c r="BC114" s="154" t="s">
        <v>212</v>
      </c>
      <c r="BD114" s="105" t="s">
        <v>217</v>
      </c>
      <c r="BE114" s="106" t="s">
        <v>3</v>
      </c>
      <c r="BF114" s="106" t="str">
        <f>$AA$9</f>
        <v>ZAJĘCIA WARSZTATOWE</v>
      </c>
      <c r="BG114" s="106" t="s">
        <v>195</v>
      </c>
      <c r="BH114" s="106" t="s">
        <v>164</v>
      </c>
      <c r="BI114" s="106" t="s">
        <v>18</v>
      </c>
      <c r="BJ114" s="110" t="s">
        <v>212</v>
      </c>
      <c r="BK114" s="179" t="s">
        <v>217</v>
      </c>
      <c r="BL114" s="180" t="s">
        <v>3</v>
      </c>
      <c r="BM114" s="180" t="str">
        <f>$AA$9</f>
        <v>ZAJĘCIA WARSZTATOWE</v>
      </c>
      <c r="BN114" s="180" t="s">
        <v>195</v>
      </c>
      <c r="BO114" s="180" t="s">
        <v>164</v>
      </c>
      <c r="BP114" s="180" t="s">
        <v>18</v>
      </c>
      <c r="BQ114" s="160" t="s">
        <v>212</v>
      </c>
      <c r="BR114" s="195" t="s">
        <v>217</v>
      </c>
      <c r="BS114" s="180" t="str">
        <f>$F$9</f>
        <v>ZAJĘCIA WARSZTATOWE</v>
      </c>
      <c r="BT114" s="182" t="s">
        <v>195</v>
      </c>
      <c r="BU114" s="180" t="s">
        <v>164</v>
      </c>
      <c r="BV114" s="182" t="s">
        <v>18</v>
      </c>
      <c r="BW114" s="111" t="s">
        <v>212</v>
      </c>
      <c r="BX114" s="429"/>
      <c r="BY114" s="432"/>
    </row>
    <row r="115" spans="1:77" s="51" customFormat="1" ht="24.9" customHeight="1" outlineLevel="1" thickBot="1" x14ac:dyDescent="0.35">
      <c r="A115" s="393"/>
      <c r="B115" s="464" t="s">
        <v>101</v>
      </c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  <c r="O115" s="464"/>
      <c r="P115" s="464"/>
      <c r="Q115" s="464"/>
      <c r="R115" s="464"/>
      <c r="S115" s="464"/>
      <c r="T115" s="464"/>
      <c r="U115" s="464"/>
      <c r="V115" s="464"/>
      <c r="W115" s="464"/>
      <c r="X115" s="464"/>
      <c r="Y115" s="464"/>
      <c r="Z115" s="464"/>
      <c r="AA115" s="464"/>
      <c r="AB115" s="464"/>
      <c r="AC115" s="464"/>
      <c r="AD115" s="464"/>
      <c r="AE115" s="464"/>
      <c r="AF115" s="464"/>
      <c r="AG115" s="464"/>
      <c r="AH115" s="464"/>
      <c r="AI115" s="464"/>
      <c r="AJ115" s="464"/>
      <c r="AK115" s="464"/>
      <c r="AL115" s="464"/>
      <c r="AM115" s="464"/>
      <c r="AN115" s="464"/>
      <c r="AO115" s="464"/>
      <c r="AP115" s="464"/>
      <c r="AQ115" s="464"/>
      <c r="AR115" s="464"/>
      <c r="AS115" s="464"/>
      <c r="AT115" s="464"/>
      <c r="AU115" s="464"/>
      <c r="AV115" s="464"/>
      <c r="AW115" s="464"/>
      <c r="AX115" s="464"/>
      <c r="AY115" s="464"/>
      <c r="AZ115" s="464"/>
      <c r="BA115" s="464"/>
      <c r="BB115" s="464"/>
      <c r="BC115" s="464"/>
      <c r="BD115" s="464"/>
      <c r="BE115" s="464"/>
      <c r="BF115" s="464"/>
      <c r="BG115" s="464"/>
      <c r="BH115" s="464"/>
      <c r="BI115" s="464"/>
      <c r="BJ115" s="464"/>
      <c r="BK115" s="464"/>
      <c r="BL115" s="464"/>
      <c r="BM115" s="464"/>
      <c r="BN115" s="464"/>
      <c r="BO115" s="464"/>
      <c r="BP115" s="464"/>
      <c r="BQ115" s="464"/>
      <c r="BR115" s="464"/>
      <c r="BS115" s="464"/>
      <c r="BT115" s="464"/>
      <c r="BU115" s="464"/>
      <c r="BV115" s="464"/>
      <c r="BW115" s="464"/>
      <c r="BX115" s="464"/>
      <c r="BY115" s="465"/>
    </row>
    <row r="116" spans="1:77" s="27" customFormat="1" ht="65.099999999999994" customHeight="1" outlineLevel="1" x14ac:dyDescent="0.3">
      <c r="A116" s="58">
        <v>59</v>
      </c>
      <c r="B116" s="131" t="s">
        <v>149</v>
      </c>
      <c r="C116" s="79">
        <f t="shared" ref="C116" si="87">SUM(D116:J116)</f>
        <v>45</v>
      </c>
      <c r="D116" s="66"/>
      <c r="E116" s="66"/>
      <c r="F116" s="66">
        <f>M116+T116+AA116+AH116+AN116+AT116+AY116+BF116+BM116+BS116</f>
        <v>45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5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5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5"/>
      <c r="AR116" s="74"/>
      <c r="AS116" s="66"/>
      <c r="AT116" s="66"/>
      <c r="AU116" s="66"/>
      <c r="AV116" s="57"/>
      <c r="AW116" s="80"/>
      <c r="AX116" s="79"/>
      <c r="AY116" s="66">
        <v>45</v>
      </c>
      <c r="AZ116" s="66"/>
      <c r="BA116" s="66"/>
      <c r="BB116" s="57">
        <v>4</v>
      </c>
      <c r="BC116" s="155" t="s">
        <v>209</v>
      </c>
      <c r="BD116" s="74"/>
      <c r="BE116" s="66"/>
      <c r="BF116" s="66"/>
      <c r="BG116" s="66"/>
      <c r="BH116" s="66"/>
      <c r="BI116" s="117"/>
      <c r="BJ116" s="170"/>
      <c r="BK116" s="171"/>
      <c r="BL116" s="118"/>
      <c r="BM116" s="118"/>
      <c r="BN116" s="118"/>
      <c r="BO116" s="118"/>
      <c r="BP116" s="57"/>
      <c r="BQ116" s="155"/>
      <c r="BR116" s="168"/>
      <c r="BS116" s="119"/>
      <c r="BT116" s="119"/>
      <c r="BU116" s="119"/>
      <c r="BV116" s="120"/>
      <c r="BW116" s="170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5">
      <c r="A117" s="69">
        <v>60</v>
      </c>
      <c r="B117" s="130" t="s">
        <v>150</v>
      </c>
      <c r="C117" s="82">
        <f t="shared" ref="C117" si="88">SUM(D117:J117)</f>
        <v>15</v>
      </c>
      <c r="D117" s="70"/>
      <c r="E117" s="70">
        <f>L117+S117+Z117+AG117+AM117+AS117+BE117+BL117</f>
        <v>15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7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7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7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7"/>
      <c r="BD117" s="75"/>
      <c r="BE117" s="70">
        <v>15</v>
      </c>
      <c r="BF117" s="70"/>
      <c r="BG117" s="70"/>
      <c r="BH117" s="70"/>
      <c r="BI117" s="39">
        <v>2</v>
      </c>
      <c r="BJ117" s="83" t="s">
        <v>211</v>
      </c>
      <c r="BK117" s="172"/>
      <c r="BL117" s="121"/>
      <c r="BM117" s="121"/>
      <c r="BN117" s="121"/>
      <c r="BO117" s="121"/>
      <c r="BP117" s="39"/>
      <c r="BQ117" s="157"/>
      <c r="BR117" s="169"/>
      <c r="BS117" s="122"/>
      <c r="BT117" s="122"/>
      <c r="BU117" s="122"/>
      <c r="BV117" s="123"/>
      <c r="BW117" s="173"/>
      <c r="BX117" s="82">
        <f>P117+W117+AD117+AJ117+AP117+AV117+BB117+BI117+BP117+BV117</f>
        <v>2</v>
      </c>
      <c r="BY117" s="73">
        <v>2</v>
      </c>
    </row>
    <row r="118" spans="1:77" s="392" customFormat="1" ht="24.9" customHeight="1" outlineLevel="1" thickBot="1" x14ac:dyDescent="0.35">
      <c r="A118" s="393"/>
      <c r="B118" s="304" t="s">
        <v>185</v>
      </c>
      <c r="C118" s="302">
        <f>SUM(C116:C117)</f>
        <v>60</v>
      </c>
      <c r="D118" s="296">
        <f>SUM(D116:D117)</f>
        <v>0</v>
      </c>
      <c r="E118" s="296">
        <f>SUM(E116:E117)</f>
        <v>15</v>
      </c>
      <c r="F118" s="296">
        <f t="shared" ref="F118:BV118" si="89">SUM(F116:F117)</f>
        <v>45</v>
      </c>
      <c r="G118" s="296">
        <f t="shared" si="89"/>
        <v>0</v>
      </c>
      <c r="H118" s="296">
        <f t="shared" si="89"/>
        <v>0</v>
      </c>
      <c r="I118" s="296">
        <f t="shared" si="89"/>
        <v>0</v>
      </c>
      <c r="J118" s="395">
        <f t="shared" si="89"/>
        <v>0</v>
      </c>
      <c r="K118" s="295">
        <f t="shared" si="89"/>
        <v>0</v>
      </c>
      <c r="L118" s="296">
        <f t="shared" si="89"/>
        <v>0</v>
      </c>
      <c r="M118" s="296">
        <f t="shared" si="89"/>
        <v>0</v>
      </c>
      <c r="N118" s="296">
        <f t="shared" ref="N118" si="90">SUM(N116:N117)</f>
        <v>0</v>
      </c>
      <c r="O118" s="296">
        <f t="shared" si="89"/>
        <v>0</v>
      </c>
      <c r="P118" s="296">
        <f t="shared" si="89"/>
        <v>0</v>
      </c>
      <c r="Q118" s="300"/>
      <c r="R118" s="302">
        <f t="shared" si="89"/>
        <v>0</v>
      </c>
      <c r="S118" s="296">
        <f t="shared" si="89"/>
        <v>0</v>
      </c>
      <c r="T118" s="296">
        <f t="shared" si="89"/>
        <v>0</v>
      </c>
      <c r="U118" s="296">
        <f t="shared" ref="U118" si="91">SUM(U116:U117)</f>
        <v>0</v>
      </c>
      <c r="V118" s="296">
        <f t="shared" si="89"/>
        <v>0</v>
      </c>
      <c r="W118" s="296">
        <f t="shared" si="89"/>
        <v>0</v>
      </c>
      <c r="X118" s="303"/>
      <c r="Y118" s="302">
        <f t="shared" si="89"/>
        <v>0</v>
      </c>
      <c r="Z118" s="296">
        <f t="shared" si="89"/>
        <v>0</v>
      </c>
      <c r="AA118" s="296">
        <f t="shared" si="89"/>
        <v>0</v>
      </c>
      <c r="AB118" s="296">
        <f t="shared" si="89"/>
        <v>0</v>
      </c>
      <c r="AC118" s="296">
        <f t="shared" si="89"/>
        <v>0</v>
      </c>
      <c r="AD118" s="296">
        <f t="shared" si="89"/>
        <v>0</v>
      </c>
      <c r="AE118" s="300"/>
      <c r="AF118" s="302">
        <f t="shared" si="89"/>
        <v>0</v>
      </c>
      <c r="AG118" s="296">
        <f t="shared" si="89"/>
        <v>0</v>
      </c>
      <c r="AH118" s="296">
        <f t="shared" si="89"/>
        <v>0</v>
      </c>
      <c r="AI118" s="296">
        <f t="shared" si="89"/>
        <v>0</v>
      </c>
      <c r="AJ118" s="296">
        <f t="shared" si="89"/>
        <v>0</v>
      </c>
      <c r="AK118" s="307"/>
      <c r="AL118" s="295">
        <f t="shared" si="89"/>
        <v>0</v>
      </c>
      <c r="AM118" s="296">
        <f t="shared" si="89"/>
        <v>0</v>
      </c>
      <c r="AN118" s="296">
        <f t="shared" si="89"/>
        <v>0</v>
      </c>
      <c r="AO118" s="296">
        <f t="shared" si="89"/>
        <v>0</v>
      </c>
      <c r="AP118" s="296">
        <f t="shared" si="89"/>
        <v>0</v>
      </c>
      <c r="AQ118" s="300"/>
      <c r="AR118" s="302">
        <f t="shared" si="89"/>
        <v>0</v>
      </c>
      <c r="AS118" s="296">
        <f t="shared" si="89"/>
        <v>0</v>
      </c>
      <c r="AT118" s="296">
        <f t="shared" si="89"/>
        <v>0</v>
      </c>
      <c r="AU118" s="296">
        <f t="shared" si="89"/>
        <v>0</v>
      </c>
      <c r="AV118" s="296">
        <f t="shared" si="89"/>
        <v>0</v>
      </c>
      <c r="AW118" s="303"/>
      <c r="AX118" s="295">
        <f t="shared" si="89"/>
        <v>0</v>
      </c>
      <c r="AY118" s="296">
        <f t="shared" si="89"/>
        <v>45</v>
      </c>
      <c r="AZ118" s="296">
        <f t="shared" si="89"/>
        <v>0</v>
      </c>
      <c r="BA118" s="296">
        <f t="shared" si="89"/>
        <v>0</v>
      </c>
      <c r="BB118" s="296">
        <f t="shared" si="89"/>
        <v>4</v>
      </c>
      <c r="BC118" s="300"/>
      <c r="BD118" s="302">
        <f t="shared" si="89"/>
        <v>0</v>
      </c>
      <c r="BE118" s="296">
        <f t="shared" si="89"/>
        <v>15</v>
      </c>
      <c r="BF118" s="296">
        <f t="shared" si="89"/>
        <v>0</v>
      </c>
      <c r="BG118" s="296">
        <f t="shared" si="89"/>
        <v>0</v>
      </c>
      <c r="BH118" s="296">
        <f t="shared" si="89"/>
        <v>0</v>
      </c>
      <c r="BI118" s="296">
        <f t="shared" si="89"/>
        <v>2</v>
      </c>
      <c r="BJ118" s="303"/>
      <c r="BK118" s="295">
        <f t="shared" si="89"/>
        <v>0</v>
      </c>
      <c r="BL118" s="296">
        <f t="shared" si="89"/>
        <v>0</v>
      </c>
      <c r="BM118" s="296">
        <f t="shared" si="89"/>
        <v>0</v>
      </c>
      <c r="BN118" s="296">
        <f t="shared" si="89"/>
        <v>0</v>
      </c>
      <c r="BO118" s="296">
        <f t="shared" si="89"/>
        <v>0</v>
      </c>
      <c r="BP118" s="296">
        <f t="shared" si="89"/>
        <v>0</v>
      </c>
      <c r="BQ118" s="300"/>
      <c r="BR118" s="302">
        <f t="shared" si="89"/>
        <v>0</v>
      </c>
      <c r="BS118" s="296">
        <f t="shared" si="89"/>
        <v>0</v>
      </c>
      <c r="BT118" s="296">
        <f t="shared" si="89"/>
        <v>0</v>
      </c>
      <c r="BU118" s="296">
        <f t="shared" si="89"/>
        <v>0</v>
      </c>
      <c r="BV118" s="296">
        <f t="shared" si="89"/>
        <v>0</v>
      </c>
      <c r="BW118" s="303"/>
      <c r="BX118" s="302">
        <f>P118+W118+AD118+AJ118+AP118+AV118+BB118+BI118+BP118+BV118</f>
        <v>6</v>
      </c>
      <c r="BY118" s="297">
        <v>6</v>
      </c>
    </row>
    <row r="119" spans="1:77" s="51" customFormat="1" ht="24.9" customHeight="1" outlineLevel="1" thickBot="1" x14ac:dyDescent="0.35">
      <c r="A119" s="393"/>
      <c r="B119" s="459" t="s">
        <v>35</v>
      </c>
      <c r="C119" s="459"/>
      <c r="D119" s="459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459"/>
      <c r="R119" s="459"/>
      <c r="S119" s="459"/>
      <c r="T119" s="459"/>
      <c r="U119" s="459"/>
      <c r="V119" s="459"/>
      <c r="W119" s="459"/>
      <c r="X119" s="459"/>
      <c r="Y119" s="459"/>
      <c r="Z119" s="459"/>
      <c r="AA119" s="459"/>
      <c r="AB119" s="459"/>
      <c r="AC119" s="459"/>
      <c r="AD119" s="459"/>
      <c r="AE119" s="459"/>
      <c r="AF119" s="459"/>
      <c r="AG119" s="459"/>
      <c r="AH119" s="459"/>
      <c r="AI119" s="459"/>
      <c r="AJ119" s="459"/>
      <c r="AK119" s="459"/>
      <c r="AL119" s="459"/>
      <c r="AM119" s="459"/>
      <c r="AN119" s="459"/>
      <c r="AO119" s="459"/>
      <c r="AP119" s="459"/>
      <c r="AQ119" s="459"/>
      <c r="AR119" s="459"/>
      <c r="AS119" s="459"/>
      <c r="AT119" s="459"/>
      <c r="AU119" s="459"/>
      <c r="AV119" s="459"/>
      <c r="AW119" s="459"/>
      <c r="AX119" s="459"/>
      <c r="AY119" s="459"/>
      <c r="AZ119" s="459"/>
      <c r="BA119" s="459"/>
      <c r="BB119" s="459"/>
      <c r="BC119" s="459"/>
      <c r="BD119" s="459"/>
      <c r="BE119" s="459"/>
      <c r="BF119" s="459"/>
      <c r="BG119" s="459"/>
      <c r="BH119" s="459"/>
      <c r="BI119" s="459"/>
      <c r="BJ119" s="459"/>
      <c r="BK119" s="459"/>
      <c r="BL119" s="459"/>
      <c r="BM119" s="459"/>
      <c r="BN119" s="459"/>
      <c r="BO119" s="459"/>
      <c r="BP119" s="459"/>
      <c r="BQ119" s="459"/>
      <c r="BR119" s="459"/>
      <c r="BS119" s="459"/>
      <c r="BT119" s="459"/>
      <c r="BU119" s="459"/>
      <c r="BV119" s="459"/>
      <c r="BW119" s="459"/>
      <c r="BX119" s="459"/>
      <c r="BY119" s="460"/>
    </row>
    <row r="120" spans="1:77" s="27" customFormat="1" ht="20.100000000000001" customHeight="1" outlineLevel="1" x14ac:dyDescent="0.3">
      <c r="A120" s="58">
        <v>61</v>
      </c>
      <c r="B120" s="87" t="s">
        <v>112</v>
      </c>
      <c r="C120" s="145">
        <f t="shared" ref="C120" si="92">SUM(D120:J120)</f>
        <v>30</v>
      </c>
      <c r="D120" s="20"/>
      <c r="E120" s="20"/>
      <c r="F120" s="20">
        <f>M120+T120+AA120+AH120+AN120+AT120+AY120+BF120+BM120+BS120</f>
        <v>30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5"/>
      <c r="R120" s="74"/>
      <c r="S120" s="66"/>
      <c r="T120" s="66"/>
      <c r="U120" s="66"/>
      <c r="V120" s="66"/>
      <c r="W120" s="57"/>
      <c r="X120" s="80"/>
      <c r="Y120" s="145"/>
      <c r="Z120" s="20"/>
      <c r="AA120" s="20"/>
      <c r="AB120" s="20"/>
      <c r="AC120" s="20"/>
      <c r="AD120" s="45"/>
      <c r="AE120" s="155"/>
      <c r="AF120" s="145"/>
      <c r="AG120" s="20"/>
      <c r="AH120" s="20"/>
      <c r="AI120" s="20"/>
      <c r="AJ120" s="45"/>
      <c r="AK120" s="147"/>
      <c r="AL120" s="79"/>
      <c r="AM120" s="66"/>
      <c r="AN120" s="66"/>
      <c r="AO120" s="66"/>
      <c r="AP120" s="57"/>
      <c r="AQ120" s="155"/>
      <c r="AR120" s="74"/>
      <c r="AS120" s="66"/>
      <c r="AT120" s="66"/>
      <c r="AU120" s="66"/>
      <c r="AV120" s="57"/>
      <c r="AW120" s="80"/>
      <c r="AX120" s="145"/>
      <c r="AY120" s="20"/>
      <c r="AZ120" s="20"/>
      <c r="BA120" s="20"/>
      <c r="BB120" s="45"/>
      <c r="BC120" s="155"/>
      <c r="BD120" s="148"/>
      <c r="BE120" s="33"/>
      <c r="BF120" s="33"/>
      <c r="BG120" s="33"/>
      <c r="BH120" s="33"/>
      <c r="BI120" s="47"/>
      <c r="BJ120" s="151"/>
      <c r="BK120" s="79"/>
      <c r="BL120" s="66"/>
      <c r="BM120" s="66">
        <v>30</v>
      </c>
      <c r="BN120" s="66"/>
      <c r="BO120" s="66"/>
      <c r="BP120" s="57">
        <v>3</v>
      </c>
      <c r="BQ120" s="155" t="s">
        <v>209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4">
        <v>3</v>
      </c>
    </row>
    <row r="121" spans="1:77" s="27" customFormat="1" ht="35.1" customHeight="1" outlineLevel="1" x14ac:dyDescent="0.3">
      <c r="A121" s="60">
        <v>62</v>
      </c>
      <c r="B121" s="129" t="s">
        <v>113</v>
      </c>
      <c r="C121" s="18">
        <f t="shared" ref="C121:C122" si="93">SUM(D121:J121)</f>
        <v>15</v>
      </c>
      <c r="D121" s="11"/>
      <c r="E121" s="11"/>
      <c r="F121" s="11">
        <f>M121+T121+AA121+AH121+AN121+AT121+AY121+BF121+BM121+BS121</f>
        <v>15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6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6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6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6"/>
      <c r="BD121" s="31"/>
      <c r="BE121" s="12"/>
      <c r="BF121" s="12"/>
      <c r="BG121" s="12"/>
      <c r="BH121" s="12"/>
      <c r="BI121" s="22"/>
      <c r="BJ121" s="152"/>
      <c r="BK121" s="62"/>
      <c r="BL121" s="11"/>
      <c r="BM121" s="11">
        <v>15</v>
      </c>
      <c r="BN121" s="11"/>
      <c r="BO121" s="11"/>
      <c r="BP121" s="10">
        <v>1</v>
      </c>
      <c r="BQ121" s="156" t="s">
        <v>211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5">
      <c r="A122" s="69">
        <v>63</v>
      </c>
      <c r="B122" s="130" t="s">
        <v>114</v>
      </c>
      <c r="C122" s="41">
        <f t="shared" si="93"/>
        <v>15</v>
      </c>
      <c r="D122" s="19"/>
      <c r="E122" s="19"/>
      <c r="F122" s="19">
        <f>M122+T122+AA122+AH122+AN122+AT122+AY122+BF122+BM122+BS122</f>
        <v>15</v>
      </c>
      <c r="G122" s="19"/>
      <c r="H122" s="19"/>
      <c r="I122" s="19"/>
      <c r="J122" s="23"/>
      <c r="K122" s="146"/>
      <c r="L122" s="19"/>
      <c r="M122" s="19"/>
      <c r="N122" s="19"/>
      <c r="O122" s="19"/>
      <c r="P122" s="43"/>
      <c r="Q122" s="163"/>
      <c r="R122" s="41"/>
      <c r="S122" s="19"/>
      <c r="T122" s="19"/>
      <c r="U122" s="19"/>
      <c r="V122" s="19"/>
      <c r="W122" s="43"/>
      <c r="X122" s="136"/>
      <c r="Y122" s="41"/>
      <c r="Z122" s="19"/>
      <c r="AA122" s="19"/>
      <c r="AB122" s="19"/>
      <c r="AC122" s="19"/>
      <c r="AD122" s="43"/>
      <c r="AE122" s="163"/>
      <c r="AF122" s="41"/>
      <c r="AG122" s="19"/>
      <c r="AH122" s="19"/>
      <c r="AI122" s="19"/>
      <c r="AJ122" s="43"/>
      <c r="AK122" s="140"/>
      <c r="AL122" s="146"/>
      <c r="AM122" s="19"/>
      <c r="AN122" s="19"/>
      <c r="AO122" s="19"/>
      <c r="AP122" s="43"/>
      <c r="AQ122" s="163"/>
      <c r="AR122" s="41"/>
      <c r="AS122" s="19"/>
      <c r="AT122" s="19"/>
      <c r="AU122" s="19"/>
      <c r="AV122" s="43"/>
      <c r="AW122" s="136"/>
      <c r="AX122" s="41"/>
      <c r="AY122" s="19"/>
      <c r="AZ122" s="19"/>
      <c r="BA122" s="19"/>
      <c r="BB122" s="43"/>
      <c r="BC122" s="163"/>
      <c r="BD122" s="166"/>
      <c r="BE122" s="32"/>
      <c r="BF122" s="32"/>
      <c r="BG122" s="32"/>
      <c r="BH122" s="32"/>
      <c r="BI122" s="46"/>
      <c r="BJ122" s="153"/>
      <c r="BK122" s="146"/>
      <c r="BL122" s="19"/>
      <c r="BM122" s="19"/>
      <c r="BN122" s="19"/>
      <c r="BO122" s="19"/>
      <c r="BP122" s="43"/>
      <c r="BQ122" s="163"/>
      <c r="BR122" s="41"/>
      <c r="BS122" s="23">
        <v>15</v>
      </c>
      <c r="BT122" s="23"/>
      <c r="BU122" s="23"/>
      <c r="BV122" s="56">
        <v>2</v>
      </c>
      <c r="BW122" s="136" t="s">
        <v>211</v>
      </c>
      <c r="BX122" s="41">
        <f>P122+W122+AD122+AJ122+AP122+AV122+BB122+BI122+BP122+BV122</f>
        <v>2</v>
      </c>
      <c r="BY122" s="63">
        <v>2</v>
      </c>
    </row>
    <row r="123" spans="1:77" s="51" customFormat="1" ht="24.9" customHeight="1" outlineLevel="1" thickBot="1" x14ac:dyDescent="0.35">
      <c r="A123" s="393"/>
      <c r="B123" s="304" t="s">
        <v>186</v>
      </c>
      <c r="C123" s="313">
        <f>SUM(C120:C122)</f>
        <v>60</v>
      </c>
      <c r="D123" s="311">
        <f t="shared" ref="D123:BV123" si="94">SUM(D120:D122)</f>
        <v>0</v>
      </c>
      <c r="E123" s="311">
        <f t="shared" si="94"/>
        <v>0</v>
      </c>
      <c r="F123" s="311">
        <f t="shared" si="94"/>
        <v>60</v>
      </c>
      <c r="G123" s="311">
        <f t="shared" si="94"/>
        <v>0</v>
      </c>
      <c r="H123" s="311">
        <f t="shared" si="94"/>
        <v>0</v>
      </c>
      <c r="I123" s="311">
        <f t="shared" si="94"/>
        <v>0</v>
      </c>
      <c r="J123" s="383">
        <f t="shared" si="94"/>
        <v>0</v>
      </c>
      <c r="K123" s="310">
        <f t="shared" si="94"/>
        <v>0</v>
      </c>
      <c r="L123" s="311">
        <f t="shared" si="94"/>
        <v>0</v>
      </c>
      <c r="M123" s="311">
        <f t="shared" si="94"/>
        <v>0</v>
      </c>
      <c r="N123" s="311">
        <f t="shared" ref="N123" si="95">SUM(N120:N122)</f>
        <v>0</v>
      </c>
      <c r="O123" s="311">
        <f t="shared" si="94"/>
        <v>0</v>
      </c>
      <c r="P123" s="311">
        <f t="shared" si="94"/>
        <v>0</v>
      </c>
      <c r="Q123" s="314"/>
      <c r="R123" s="313">
        <f t="shared" si="94"/>
        <v>0</v>
      </c>
      <c r="S123" s="311">
        <f t="shared" si="94"/>
        <v>0</v>
      </c>
      <c r="T123" s="311">
        <f t="shared" si="94"/>
        <v>0</v>
      </c>
      <c r="U123" s="311">
        <f t="shared" ref="U123" si="96">SUM(U120:U122)</f>
        <v>0</v>
      </c>
      <c r="V123" s="311">
        <f t="shared" si="94"/>
        <v>0</v>
      </c>
      <c r="W123" s="311">
        <f t="shared" si="94"/>
        <v>0</v>
      </c>
      <c r="X123" s="316"/>
      <c r="Y123" s="313">
        <f t="shared" si="94"/>
        <v>0</v>
      </c>
      <c r="Z123" s="311">
        <f t="shared" si="94"/>
        <v>0</v>
      </c>
      <c r="AA123" s="311">
        <f t="shared" si="94"/>
        <v>0</v>
      </c>
      <c r="AB123" s="311">
        <f t="shared" si="94"/>
        <v>0</v>
      </c>
      <c r="AC123" s="311">
        <f t="shared" si="94"/>
        <v>0</v>
      </c>
      <c r="AD123" s="311">
        <f t="shared" si="94"/>
        <v>0</v>
      </c>
      <c r="AE123" s="314"/>
      <c r="AF123" s="313">
        <f t="shared" si="94"/>
        <v>0</v>
      </c>
      <c r="AG123" s="311">
        <f t="shared" si="94"/>
        <v>0</v>
      </c>
      <c r="AH123" s="311">
        <f t="shared" si="94"/>
        <v>0</v>
      </c>
      <c r="AI123" s="311">
        <f t="shared" si="94"/>
        <v>0</v>
      </c>
      <c r="AJ123" s="311">
        <f t="shared" si="94"/>
        <v>0</v>
      </c>
      <c r="AK123" s="315"/>
      <c r="AL123" s="310">
        <f t="shared" si="94"/>
        <v>0</v>
      </c>
      <c r="AM123" s="311">
        <f t="shared" si="94"/>
        <v>0</v>
      </c>
      <c r="AN123" s="311">
        <f t="shared" si="94"/>
        <v>0</v>
      </c>
      <c r="AO123" s="311">
        <f t="shared" si="94"/>
        <v>0</v>
      </c>
      <c r="AP123" s="311">
        <f t="shared" si="94"/>
        <v>0</v>
      </c>
      <c r="AQ123" s="314"/>
      <c r="AR123" s="313">
        <f t="shared" si="94"/>
        <v>0</v>
      </c>
      <c r="AS123" s="311">
        <f t="shared" si="94"/>
        <v>0</v>
      </c>
      <c r="AT123" s="311">
        <f t="shared" si="94"/>
        <v>0</v>
      </c>
      <c r="AU123" s="311">
        <f t="shared" si="94"/>
        <v>0</v>
      </c>
      <c r="AV123" s="311">
        <f t="shared" si="94"/>
        <v>0</v>
      </c>
      <c r="AW123" s="316"/>
      <c r="AX123" s="313">
        <f t="shared" si="94"/>
        <v>0</v>
      </c>
      <c r="AY123" s="311">
        <f t="shared" si="94"/>
        <v>0</v>
      </c>
      <c r="AZ123" s="311">
        <f t="shared" si="94"/>
        <v>0</v>
      </c>
      <c r="BA123" s="311">
        <f t="shared" si="94"/>
        <v>0</v>
      </c>
      <c r="BB123" s="311">
        <f t="shared" si="94"/>
        <v>0</v>
      </c>
      <c r="BC123" s="314"/>
      <c r="BD123" s="313">
        <f t="shared" si="94"/>
        <v>0</v>
      </c>
      <c r="BE123" s="311">
        <f t="shared" si="94"/>
        <v>0</v>
      </c>
      <c r="BF123" s="311">
        <f t="shared" si="94"/>
        <v>0</v>
      </c>
      <c r="BG123" s="311">
        <f t="shared" si="94"/>
        <v>0</v>
      </c>
      <c r="BH123" s="311">
        <f t="shared" si="94"/>
        <v>0</v>
      </c>
      <c r="BI123" s="311">
        <f t="shared" si="94"/>
        <v>0</v>
      </c>
      <c r="BJ123" s="315"/>
      <c r="BK123" s="310">
        <f t="shared" si="94"/>
        <v>0</v>
      </c>
      <c r="BL123" s="311">
        <f t="shared" si="94"/>
        <v>0</v>
      </c>
      <c r="BM123" s="311">
        <f t="shared" si="94"/>
        <v>45</v>
      </c>
      <c r="BN123" s="311">
        <f t="shared" si="94"/>
        <v>0</v>
      </c>
      <c r="BO123" s="311">
        <f t="shared" si="94"/>
        <v>0</v>
      </c>
      <c r="BP123" s="311">
        <f t="shared" si="94"/>
        <v>4</v>
      </c>
      <c r="BQ123" s="314"/>
      <c r="BR123" s="313">
        <f t="shared" si="94"/>
        <v>0</v>
      </c>
      <c r="BS123" s="311">
        <f t="shared" si="94"/>
        <v>15</v>
      </c>
      <c r="BT123" s="311">
        <f t="shared" si="94"/>
        <v>0</v>
      </c>
      <c r="BU123" s="311">
        <f t="shared" si="94"/>
        <v>0</v>
      </c>
      <c r="BV123" s="311">
        <f t="shared" si="94"/>
        <v>2</v>
      </c>
      <c r="BW123" s="316"/>
      <c r="BX123" s="310">
        <f>P123+W123+AD123+AJ123+AP123+AV123+BB123+BI123+BP123+BV123</f>
        <v>6</v>
      </c>
      <c r="BY123" s="317">
        <v>6</v>
      </c>
    </row>
    <row r="124" spans="1:77" s="51" customFormat="1" ht="24.9" customHeight="1" outlineLevel="1" thickBot="1" x14ac:dyDescent="0.35">
      <c r="A124" s="127"/>
      <c r="B124" s="459" t="s">
        <v>36</v>
      </c>
      <c r="C124" s="459"/>
      <c r="D124" s="459"/>
      <c r="E124" s="459"/>
      <c r="F124" s="459"/>
      <c r="G124" s="459"/>
      <c r="H124" s="459"/>
      <c r="I124" s="459"/>
      <c r="J124" s="459"/>
      <c r="K124" s="459"/>
      <c r="L124" s="459"/>
      <c r="M124" s="459"/>
      <c r="N124" s="459"/>
      <c r="O124" s="459"/>
      <c r="P124" s="459"/>
      <c r="Q124" s="459"/>
      <c r="R124" s="459"/>
      <c r="S124" s="459"/>
      <c r="T124" s="459"/>
      <c r="U124" s="459"/>
      <c r="V124" s="459"/>
      <c r="W124" s="459"/>
      <c r="X124" s="459"/>
      <c r="Y124" s="459"/>
      <c r="Z124" s="459"/>
      <c r="AA124" s="459"/>
      <c r="AB124" s="459"/>
      <c r="AC124" s="459"/>
      <c r="AD124" s="459"/>
      <c r="AE124" s="459"/>
      <c r="AF124" s="459"/>
      <c r="AG124" s="459"/>
      <c r="AH124" s="459"/>
      <c r="AI124" s="459"/>
      <c r="AJ124" s="459"/>
      <c r="AK124" s="459"/>
      <c r="AL124" s="459"/>
      <c r="AM124" s="459"/>
      <c r="AN124" s="459"/>
      <c r="AO124" s="459"/>
      <c r="AP124" s="459"/>
      <c r="AQ124" s="459"/>
      <c r="AR124" s="459"/>
      <c r="AS124" s="459"/>
      <c r="AT124" s="459"/>
      <c r="AU124" s="459"/>
      <c r="AV124" s="459"/>
      <c r="AW124" s="459"/>
      <c r="AX124" s="459"/>
      <c r="AY124" s="459"/>
      <c r="AZ124" s="459"/>
      <c r="BA124" s="459"/>
      <c r="BB124" s="459"/>
      <c r="BC124" s="459"/>
      <c r="BD124" s="459"/>
      <c r="BE124" s="459"/>
      <c r="BF124" s="459"/>
      <c r="BG124" s="459"/>
      <c r="BH124" s="459"/>
      <c r="BI124" s="459"/>
      <c r="BJ124" s="459"/>
      <c r="BK124" s="459"/>
      <c r="BL124" s="459"/>
      <c r="BM124" s="459"/>
      <c r="BN124" s="459"/>
      <c r="BO124" s="459"/>
      <c r="BP124" s="459"/>
      <c r="BQ124" s="459"/>
      <c r="BR124" s="459"/>
      <c r="BS124" s="459"/>
      <c r="BT124" s="459"/>
      <c r="BU124" s="459"/>
      <c r="BV124" s="459"/>
      <c r="BW124" s="459"/>
      <c r="BX124" s="459"/>
      <c r="BY124" s="460"/>
    </row>
    <row r="125" spans="1:77" s="27" customFormat="1" ht="20.100000000000001" customHeight="1" outlineLevel="1" thickBot="1" x14ac:dyDescent="0.35">
      <c r="A125" s="112">
        <v>64</v>
      </c>
      <c r="B125" s="102" t="s">
        <v>164</v>
      </c>
      <c r="C125" s="97">
        <f t="shared" ref="C125" si="97">SUM(D125:J125)</f>
        <v>120</v>
      </c>
      <c r="D125" s="98"/>
      <c r="E125" s="98"/>
      <c r="F125" s="98"/>
      <c r="G125" s="98"/>
      <c r="H125" s="98"/>
      <c r="I125" s="98"/>
      <c r="J125" s="99">
        <f>AC125+AU125+BA125+BH125+BO125+BU125</f>
        <v>120</v>
      </c>
      <c r="K125" s="89"/>
      <c r="L125" s="98"/>
      <c r="M125" s="98"/>
      <c r="N125" s="98"/>
      <c r="O125" s="98"/>
      <c r="P125" s="90"/>
      <c r="Q125" s="159"/>
      <c r="R125" s="97"/>
      <c r="S125" s="98"/>
      <c r="T125" s="98"/>
      <c r="U125" s="98"/>
      <c r="V125" s="98"/>
      <c r="W125" s="90"/>
      <c r="X125" s="100"/>
      <c r="Y125" s="97"/>
      <c r="Z125" s="98"/>
      <c r="AA125" s="98"/>
      <c r="AB125" s="98"/>
      <c r="AC125" s="98"/>
      <c r="AD125" s="90"/>
      <c r="AE125" s="159"/>
      <c r="AF125" s="97"/>
      <c r="AG125" s="98"/>
      <c r="AH125" s="98"/>
      <c r="AI125" s="98"/>
      <c r="AJ125" s="90"/>
      <c r="AK125" s="101"/>
      <c r="AL125" s="89"/>
      <c r="AM125" s="98"/>
      <c r="AN125" s="98"/>
      <c r="AO125" s="98"/>
      <c r="AP125" s="90"/>
      <c r="AQ125" s="159"/>
      <c r="AR125" s="97"/>
      <c r="AS125" s="98"/>
      <c r="AT125" s="98"/>
      <c r="AU125" s="98">
        <v>60</v>
      </c>
      <c r="AV125" s="90">
        <v>2</v>
      </c>
      <c r="AW125" s="100" t="s">
        <v>211</v>
      </c>
      <c r="AX125" s="97"/>
      <c r="AY125" s="98"/>
      <c r="AZ125" s="98"/>
      <c r="BA125" s="98">
        <v>60</v>
      </c>
      <c r="BB125" s="90">
        <v>2</v>
      </c>
      <c r="BC125" s="159" t="s">
        <v>211</v>
      </c>
      <c r="BD125" s="97"/>
      <c r="BE125" s="98"/>
      <c r="BF125" s="98"/>
      <c r="BG125" s="98"/>
      <c r="BH125" s="98"/>
      <c r="BI125" s="90"/>
      <c r="BJ125" s="101"/>
      <c r="BK125" s="89"/>
      <c r="BL125" s="98"/>
      <c r="BM125" s="98"/>
      <c r="BN125" s="98"/>
      <c r="BO125" s="98"/>
      <c r="BP125" s="90"/>
      <c r="BQ125" s="159"/>
      <c r="BR125" s="97"/>
      <c r="BS125" s="99"/>
      <c r="BT125" s="99"/>
      <c r="BU125" s="99"/>
      <c r="BV125" s="95"/>
      <c r="BW125" s="100"/>
      <c r="BX125" s="41">
        <f>P125+W125+AD125+AJ125+AP125+AV125+BB125+BI125+BP125+BV125</f>
        <v>4</v>
      </c>
      <c r="BY125" s="193">
        <v>4</v>
      </c>
    </row>
    <row r="126" spans="1:77" s="392" customFormat="1" ht="24.9" customHeight="1" outlineLevel="1" thickBot="1" x14ac:dyDescent="0.35">
      <c r="A126" s="127"/>
      <c r="B126" s="304" t="s">
        <v>187</v>
      </c>
      <c r="C126" s="298">
        <f>SUM(C125)</f>
        <v>120</v>
      </c>
      <c r="D126" s="299">
        <f t="shared" ref="D126:BF126" si="98">SUM(D125)</f>
        <v>0</v>
      </c>
      <c r="E126" s="299">
        <f t="shared" si="98"/>
        <v>0</v>
      </c>
      <c r="F126" s="299">
        <f t="shared" si="98"/>
        <v>0</v>
      </c>
      <c r="G126" s="299">
        <f t="shared" si="98"/>
        <v>0</v>
      </c>
      <c r="H126" s="299">
        <f t="shared" si="98"/>
        <v>0</v>
      </c>
      <c r="I126" s="299">
        <f t="shared" si="98"/>
        <v>0</v>
      </c>
      <c r="J126" s="331">
        <f t="shared" si="98"/>
        <v>120</v>
      </c>
      <c r="K126" s="295">
        <f t="shared" si="98"/>
        <v>0</v>
      </c>
      <c r="L126" s="296">
        <f t="shared" si="98"/>
        <v>0</v>
      </c>
      <c r="M126" s="296">
        <f t="shared" si="98"/>
        <v>0</v>
      </c>
      <c r="N126" s="296">
        <f t="shared" ref="N126" si="99">SUM(N125)</f>
        <v>0</v>
      </c>
      <c r="O126" s="296">
        <f t="shared" si="98"/>
        <v>0</v>
      </c>
      <c r="P126" s="296">
        <f t="shared" si="98"/>
        <v>0</v>
      </c>
      <c r="Q126" s="300"/>
      <c r="R126" s="302">
        <f t="shared" si="98"/>
        <v>0</v>
      </c>
      <c r="S126" s="296">
        <f t="shared" si="98"/>
        <v>0</v>
      </c>
      <c r="T126" s="296">
        <f t="shared" si="98"/>
        <v>0</v>
      </c>
      <c r="U126" s="296">
        <f t="shared" ref="U126" si="100">SUM(U125)</f>
        <v>0</v>
      </c>
      <c r="V126" s="296">
        <f t="shared" si="98"/>
        <v>0</v>
      </c>
      <c r="W126" s="296">
        <f t="shared" si="98"/>
        <v>0</v>
      </c>
      <c r="X126" s="303"/>
      <c r="Y126" s="298">
        <f t="shared" si="98"/>
        <v>0</v>
      </c>
      <c r="Z126" s="299">
        <f t="shared" si="98"/>
        <v>0</v>
      </c>
      <c r="AA126" s="299">
        <f t="shared" si="98"/>
        <v>0</v>
      </c>
      <c r="AB126" s="299">
        <f t="shared" si="98"/>
        <v>0</v>
      </c>
      <c r="AC126" s="299">
        <f t="shared" si="98"/>
        <v>0</v>
      </c>
      <c r="AD126" s="299">
        <f t="shared" si="98"/>
        <v>0</v>
      </c>
      <c r="AE126" s="321"/>
      <c r="AF126" s="298">
        <f t="shared" si="98"/>
        <v>0</v>
      </c>
      <c r="AG126" s="299">
        <f t="shared" si="98"/>
        <v>0</v>
      </c>
      <c r="AH126" s="299">
        <f t="shared" si="98"/>
        <v>0</v>
      </c>
      <c r="AI126" s="299">
        <f t="shared" si="98"/>
        <v>0</v>
      </c>
      <c r="AJ126" s="299">
        <f t="shared" si="98"/>
        <v>0</v>
      </c>
      <c r="AK126" s="301"/>
      <c r="AL126" s="295">
        <f t="shared" si="98"/>
        <v>0</v>
      </c>
      <c r="AM126" s="296">
        <f t="shared" si="98"/>
        <v>0</v>
      </c>
      <c r="AN126" s="296">
        <f t="shared" si="98"/>
        <v>0</v>
      </c>
      <c r="AO126" s="296">
        <f t="shared" si="98"/>
        <v>0</v>
      </c>
      <c r="AP126" s="296">
        <f t="shared" si="98"/>
        <v>0</v>
      </c>
      <c r="AQ126" s="300"/>
      <c r="AR126" s="302">
        <f t="shared" si="98"/>
        <v>0</v>
      </c>
      <c r="AS126" s="296">
        <f t="shared" si="98"/>
        <v>0</v>
      </c>
      <c r="AT126" s="296">
        <f t="shared" si="98"/>
        <v>0</v>
      </c>
      <c r="AU126" s="296">
        <f t="shared" si="98"/>
        <v>60</v>
      </c>
      <c r="AV126" s="296">
        <f t="shared" si="98"/>
        <v>2</v>
      </c>
      <c r="AW126" s="303"/>
      <c r="AX126" s="298">
        <f t="shared" si="98"/>
        <v>0</v>
      </c>
      <c r="AY126" s="299">
        <f t="shared" si="98"/>
        <v>0</v>
      </c>
      <c r="AZ126" s="299">
        <f t="shared" si="98"/>
        <v>0</v>
      </c>
      <c r="BA126" s="299">
        <f t="shared" si="98"/>
        <v>60</v>
      </c>
      <c r="BB126" s="299">
        <f t="shared" si="98"/>
        <v>2</v>
      </c>
      <c r="BC126" s="321"/>
      <c r="BD126" s="298">
        <f t="shared" si="98"/>
        <v>0</v>
      </c>
      <c r="BE126" s="299">
        <f t="shared" si="98"/>
        <v>0</v>
      </c>
      <c r="BF126" s="299">
        <f t="shared" si="98"/>
        <v>0</v>
      </c>
      <c r="BG126" s="299">
        <f t="shared" ref="BG126" si="101">SUM(BG125)</f>
        <v>0</v>
      </c>
      <c r="BH126" s="299">
        <f t="shared" ref="BH126" si="102">SUM(BH125)</f>
        <v>0</v>
      </c>
      <c r="BI126" s="299">
        <f t="shared" ref="BI126" si="103">SUM(BI125)</f>
        <v>0</v>
      </c>
      <c r="BJ126" s="301"/>
      <c r="BK126" s="319">
        <f t="shared" ref="BK126" si="104">SUM(BK125)</f>
        <v>0</v>
      </c>
      <c r="BL126" s="299">
        <f t="shared" ref="BL126" si="105">SUM(BL125)</f>
        <v>0</v>
      </c>
      <c r="BM126" s="299">
        <f t="shared" ref="BM126" si="106">SUM(BM125)</f>
        <v>0</v>
      </c>
      <c r="BN126" s="299">
        <f t="shared" ref="BN126" si="107">SUM(BN125)</f>
        <v>0</v>
      </c>
      <c r="BO126" s="299">
        <f t="shared" ref="BO126" si="108">SUM(BO125)</f>
        <v>0</v>
      </c>
      <c r="BP126" s="299">
        <f t="shared" ref="BP126" si="109">SUM(BP125)</f>
        <v>0</v>
      </c>
      <c r="BQ126" s="321"/>
      <c r="BR126" s="298">
        <f t="shared" ref="BR126" si="110">SUM(BR125)</f>
        <v>0</v>
      </c>
      <c r="BS126" s="299">
        <f t="shared" ref="BS126" si="111">SUM(BS125)</f>
        <v>0</v>
      </c>
      <c r="BT126" s="299">
        <f t="shared" ref="BT126" si="112">SUM(BT125)</f>
        <v>0</v>
      </c>
      <c r="BU126" s="299">
        <f t="shared" ref="BU126" si="113">SUM(BU125)</f>
        <v>0</v>
      </c>
      <c r="BV126" s="299">
        <f t="shared" ref="BV126" si="114">SUM(BV125)</f>
        <v>0</v>
      </c>
      <c r="BW126" s="322"/>
      <c r="BX126" s="394">
        <f>P126+W126+AD126+AJ126+AP126+AV126+BB126+BI126+BP126+BV126</f>
        <v>4</v>
      </c>
      <c r="BY126" s="320">
        <v>4</v>
      </c>
    </row>
    <row r="127" spans="1:77" s="3" customFormat="1" ht="24.9" customHeight="1" thickBot="1" x14ac:dyDescent="0.35">
      <c r="A127" s="149"/>
      <c r="B127" s="103" t="s">
        <v>188</v>
      </c>
      <c r="C127" s="326">
        <f t="shared" ref="C127:P127" si="115">C126+C123+C118+C111+C106+C103</f>
        <v>510</v>
      </c>
      <c r="D127" s="325">
        <f t="shared" si="115"/>
        <v>30</v>
      </c>
      <c r="E127" s="325">
        <f t="shared" si="115"/>
        <v>30</v>
      </c>
      <c r="F127" s="325">
        <f t="shared" si="115"/>
        <v>330</v>
      </c>
      <c r="G127" s="325">
        <f t="shared" si="115"/>
        <v>0</v>
      </c>
      <c r="H127" s="325">
        <f t="shared" si="115"/>
        <v>0</v>
      </c>
      <c r="I127" s="325">
        <f t="shared" si="115"/>
        <v>0</v>
      </c>
      <c r="J127" s="379">
        <f t="shared" si="115"/>
        <v>120</v>
      </c>
      <c r="K127" s="324">
        <f t="shared" si="115"/>
        <v>0</v>
      </c>
      <c r="L127" s="325">
        <f t="shared" si="115"/>
        <v>0</v>
      </c>
      <c r="M127" s="325">
        <f t="shared" si="115"/>
        <v>0</v>
      </c>
      <c r="N127" s="325">
        <f t="shared" si="115"/>
        <v>0</v>
      </c>
      <c r="O127" s="325">
        <f t="shared" si="115"/>
        <v>0</v>
      </c>
      <c r="P127" s="325">
        <f t="shared" si="115"/>
        <v>0</v>
      </c>
      <c r="Q127" s="327"/>
      <c r="R127" s="326">
        <f t="shared" ref="R127:W127" si="116">R126+R123+R118+R111+R106+R103</f>
        <v>15</v>
      </c>
      <c r="S127" s="325">
        <f t="shared" si="116"/>
        <v>15</v>
      </c>
      <c r="T127" s="325">
        <f t="shared" si="116"/>
        <v>0</v>
      </c>
      <c r="U127" s="325">
        <f t="shared" si="116"/>
        <v>0</v>
      </c>
      <c r="V127" s="325">
        <f t="shared" si="116"/>
        <v>0</v>
      </c>
      <c r="W127" s="325">
        <f t="shared" si="116"/>
        <v>4</v>
      </c>
      <c r="X127" s="329"/>
      <c r="Y127" s="326">
        <f t="shared" ref="Y127:AD127" si="117">Y126+Y123+Y118+Y111+Y106+Y103</f>
        <v>0</v>
      </c>
      <c r="Z127" s="325">
        <f t="shared" si="117"/>
        <v>0</v>
      </c>
      <c r="AA127" s="325">
        <f t="shared" si="117"/>
        <v>30</v>
      </c>
      <c r="AB127" s="325">
        <f t="shared" si="117"/>
        <v>0</v>
      </c>
      <c r="AC127" s="325">
        <f t="shared" si="117"/>
        <v>0</v>
      </c>
      <c r="AD127" s="325">
        <f t="shared" si="117"/>
        <v>4</v>
      </c>
      <c r="AE127" s="327"/>
      <c r="AF127" s="326">
        <f>AF126+AF123+AF118+AF111+AF106+AF103</f>
        <v>15</v>
      </c>
      <c r="AG127" s="325">
        <f>AG126+AG123+AG118+AG111+AG106+AG103</f>
        <v>0</v>
      </c>
      <c r="AH127" s="325">
        <f>AH126+AH123+AH118+AH111+AH106+AH103</f>
        <v>15</v>
      </c>
      <c r="AI127" s="325">
        <f>AI126+AI123+AI118+AI111+AI106+AI103</f>
        <v>0</v>
      </c>
      <c r="AJ127" s="325">
        <f>AJ126+AJ123+AJ118+AJ111+AJ106+AJ103</f>
        <v>4</v>
      </c>
      <c r="AK127" s="328"/>
      <c r="AL127" s="324">
        <f>AL126+AL123+AL118+AL111+AL106+AL103</f>
        <v>0</v>
      </c>
      <c r="AM127" s="325">
        <f>AM126+AM123+AM118+AM111+AM106+AM103</f>
        <v>0</v>
      </c>
      <c r="AN127" s="325">
        <f>AN126+AN123+AN118+AN111+AN106+AN103</f>
        <v>60</v>
      </c>
      <c r="AO127" s="325">
        <f>AO126+AO123+AO118+AO111+AO106+AO103</f>
        <v>0</v>
      </c>
      <c r="AP127" s="325">
        <f>AP126+AP123+AP118+AP111+AP106+AP103</f>
        <v>7</v>
      </c>
      <c r="AQ127" s="327"/>
      <c r="AR127" s="326">
        <f>AR126+AR123+AR118+AR111+AR106+AR103</f>
        <v>0</v>
      </c>
      <c r="AS127" s="325">
        <f>AS126+AS123+AS118+AS111+AS106+AS103</f>
        <v>0</v>
      </c>
      <c r="AT127" s="325">
        <f>AT126+AT123+AT118+AT111+AT106+AT103</f>
        <v>90</v>
      </c>
      <c r="AU127" s="325">
        <f>AU126+AU123+AU118+AU111+AU106+AU103</f>
        <v>60</v>
      </c>
      <c r="AV127" s="325">
        <f>AV126+AV123+AV118+AV111+AV106+AV103</f>
        <v>12</v>
      </c>
      <c r="AW127" s="329"/>
      <c r="AX127" s="326">
        <f>AX126+AX123+AX118+AX111+AX106+AX103</f>
        <v>0</v>
      </c>
      <c r="AY127" s="325">
        <f>AY126+AY123+AY118+AY111+AY106+AY103</f>
        <v>75</v>
      </c>
      <c r="AZ127" s="325">
        <f>AZ126+AZ123+AZ118+AZ111+AZ106+AZ103</f>
        <v>0</v>
      </c>
      <c r="BA127" s="325">
        <f>BA126+BA123+BA118+BA111+BA106+BA103</f>
        <v>60</v>
      </c>
      <c r="BB127" s="325">
        <f>BB126+BB123+BB118+BB111+BB106+BB103</f>
        <v>9</v>
      </c>
      <c r="BC127" s="327"/>
      <c r="BD127" s="326">
        <f t="shared" ref="BD127:BI127" si="118">BD126+BD123+BD118+BD111+BD106+BD103</f>
        <v>0</v>
      </c>
      <c r="BE127" s="325">
        <f t="shared" si="118"/>
        <v>15</v>
      </c>
      <c r="BF127" s="325">
        <f t="shared" si="118"/>
        <v>0</v>
      </c>
      <c r="BG127" s="325">
        <f t="shared" si="118"/>
        <v>0</v>
      </c>
      <c r="BH127" s="325">
        <f t="shared" si="118"/>
        <v>0</v>
      </c>
      <c r="BI127" s="325">
        <f t="shared" si="118"/>
        <v>2</v>
      </c>
      <c r="BJ127" s="328"/>
      <c r="BK127" s="324">
        <f t="shared" ref="BK127:BP127" si="119">BK126+BK123+BK118+BK111+BK106+BK103</f>
        <v>0</v>
      </c>
      <c r="BL127" s="325">
        <f t="shared" si="119"/>
        <v>0</v>
      </c>
      <c r="BM127" s="325">
        <f t="shared" si="119"/>
        <v>45</v>
      </c>
      <c r="BN127" s="325">
        <f t="shared" si="119"/>
        <v>0</v>
      </c>
      <c r="BO127" s="325">
        <f t="shared" si="119"/>
        <v>0</v>
      </c>
      <c r="BP127" s="325">
        <f t="shared" si="119"/>
        <v>4</v>
      </c>
      <c r="BQ127" s="327"/>
      <c r="BR127" s="326">
        <f>BR126+BR123+BR118+BR111+BR106+BR103</f>
        <v>0</v>
      </c>
      <c r="BS127" s="325">
        <f>BS126+BS123+BS118+BS111+BS106+BS103</f>
        <v>15</v>
      </c>
      <c r="BT127" s="325">
        <f>BT126+BT123+BT118+BT111+BT106+BT103</f>
        <v>0</v>
      </c>
      <c r="BU127" s="325">
        <f>BU126+BU123+BU118+BU111+BU106+BU103</f>
        <v>0</v>
      </c>
      <c r="BV127" s="325">
        <f>BV126+BV123+BV118+BV111+BV106+BV103</f>
        <v>2</v>
      </c>
      <c r="BW127" s="329"/>
      <c r="BX127" s="324">
        <f>P127+W127+AD127+AJ127+AP127+AV127+BB127+BI127+BP127+BV127</f>
        <v>48</v>
      </c>
      <c r="BY127" s="125">
        <v>44</v>
      </c>
    </row>
    <row r="128" spans="1:77" s="52" customFormat="1" ht="30" customHeight="1" thickBot="1" x14ac:dyDescent="0.35">
      <c r="A128" s="252"/>
      <c r="B128" s="425" t="s">
        <v>159</v>
      </c>
      <c r="C128" s="426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6"/>
      <c r="O128" s="426"/>
      <c r="P128" s="426"/>
      <c r="Q128" s="426"/>
      <c r="R128" s="426"/>
      <c r="S128" s="426"/>
      <c r="T128" s="426"/>
      <c r="U128" s="426"/>
      <c r="V128" s="426"/>
      <c r="W128" s="426"/>
      <c r="X128" s="426"/>
      <c r="Y128" s="426"/>
      <c r="Z128" s="426"/>
      <c r="AA128" s="426"/>
      <c r="AB128" s="426"/>
      <c r="AC128" s="426"/>
      <c r="AD128" s="426"/>
      <c r="AE128" s="426"/>
      <c r="AF128" s="426"/>
      <c r="AG128" s="426"/>
      <c r="AH128" s="426"/>
      <c r="AI128" s="426"/>
      <c r="AJ128" s="426"/>
      <c r="AK128" s="426"/>
      <c r="AL128" s="426"/>
      <c r="AM128" s="426"/>
      <c r="AN128" s="426"/>
      <c r="AO128" s="426"/>
      <c r="AP128" s="426"/>
      <c r="AQ128" s="426"/>
      <c r="AR128" s="426"/>
      <c r="AS128" s="426"/>
      <c r="AT128" s="426"/>
      <c r="AU128" s="426"/>
      <c r="AV128" s="426"/>
      <c r="AW128" s="426"/>
      <c r="AX128" s="426"/>
      <c r="AY128" s="426"/>
      <c r="AZ128" s="426"/>
      <c r="BA128" s="426"/>
      <c r="BB128" s="426"/>
      <c r="BC128" s="426"/>
      <c r="BD128" s="426"/>
      <c r="BE128" s="426"/>
      <c r="BF128" s="426"/>
      <c r="BG128" s="426"/>
      <c r="BH128" s="426"/>
      <c r="BI128" s="426"/>
      <c r="BJ128" s="426"/>
      <c r="BK128" s="426"/>
      <c r="BL128" s="426"/>
      <c r="BM128" s="426"/>
      <c r="BN128" s="426"/>
      <c r="BO128" s="426"/>
      <c r="BP128" s="426"/>
      <c r="BQ128" s="426"/>
      <c r="BR128" s="426"/>
      <c r="BS128" s="426"/>
      <c r="BT128" s="426"/>
      <c r="BU128" s="426"/>
      <c r="BV128" s="426"/>
      <c r="BW128" s="426"/>
      <c r="BX128" s="426"/>
      <c r="BY128" s="427"/>
    </row>
    <row r="129" spans="1:77" s="27" customFormat="1" ht="30" customHeight="1" x14ac:dyDescent="0.3">
      <c r="A129" s="490" t="s">
        <v>213</v>
      </c>
      <c r="B129" s="469" t="s">
        <v>0</v>
      </c>
      <c r="C129" s="438" t="s">
        <v>214</v>
      </c>
      <c r="D129" s="439"/>
      <c r="E129" s="439"/>
      <c r="F129" s="439"/>
      <c r="G129" s="439"/>
      <c r="H129" s="439"/>
      <c r="I129" s="439"/>
      <c r="J129" s="439"/>
      <c r="K129" s="422" t="s">
        <v>4</v>
      </c>
      <c r="L129" s="423"/>
      <c r="M129" s="423"/>
      <c r="N129" s="423"/>
      <c r="O129" s="423"/>
      <c r="P129" s="423"/>
      <c r="Q129" s="423"/>
      <c r="R129" s="423"/>
      <c r="S129" s="423"/>
      <c r="T129" s="423"/>
      <c r="U129" s="423"/>
      <c r="V129" s="423"/>
      <c r="W129" s="423"/>
      <c r="X129" s="424"/>
      <c r="Y129" s="423" t="s">
        <v>5</v>
      </c>
      <c r="Z129" s="423"/>
      <c r="AA129" s="423"/>
      <c r="AB129" s="423"/>
      <c r="AC129" s="423"/>
      <c r="AD129" s="423"/>
      <c r="AE129" s="423"/>
      <c r="AF129" s="423"/>
      <c r="AG129" s="423"/>
      <c r="AH129" s="423"/>
      <c r="AI129" s="423"/>
      <c r="AJ129" s="423"/>
      <c r="AK129" s="423"/>
      <c r="AL129" s="422" t="s">
        <v>6</v>
      </c>
      <c r="AM129" s="423"/>
      <c r="AN129" s="423"/>
      <c r="AO129" s="423"/>
      <c r="AP129" s="423"/>
      <c r="AQ129" s="423"/>
      <c r="AR129" s="423"/>
      <c r="AS129" s="423"/>
      <c r="AT129" s="423"/>
      <c r="AU129" s="423"/>
      <c r="AV129" s="423"/>
      <c r="AW129" s="424"/>
      <c r="AX129" s="423" t="s">
        <v>7</v>
      </c>
      <c r="AY129" s="423"/>
      <c r="AZ129" s="423"/>
      <c r="BA129" s="423"/>
      <c r="BB129" s="423"/>
      <c r="BC129" s="423"/>
      <c r="BD129" s="423"/>
      <c r="BE129" s="423"/>
      <c r="BF129" s="423"/>
      <c r="BG129" s="423"/>
      <c r="BH129" s="423"/>
      <c r="BI129" s="423"/>
      <c r="BJ129" s="423"/>
      <c r="BK129" s="422" t="s">
        <v>8</v>
      </c>
      <c r="BL129" s="423"/>
      <c r="BM129" s="423"/>
      <c r="BN129" s="423"/>
      <c r="BO129" s="423"/>
      <c r="BP129" s="423"/>
      <c r="BQ129" s="423"/>
      <c r="BR129" s="423"/>
      <c r="BS129" s="423"/>
      <c r="BT129" s="423"/>
      <c r="BU129" s="423"/>
      <c r="BV129" s="423"/>
      <c r="BW129" s="424"/>
      <c r="BX129" s="428" t="s">
        <v>208</v>
      </c>
      <c r="BY129" s="430" t="s">
        <v>224</v>
      </c>
    </row>
    <row r="130" spans="1:77" s="27" customFormat="1" ht="30" customHeight="1" thickBot="1" x14ac:dyDescent="0.35">
      <c r="A130" s="491"/>
      <c r="B130" s="462"/>
      <c r="C130" s="440"/>
      <c r="D130" s="441"/>
      <c r="E130" s="441"/>
      <c r="F130" s="441"/>
      <c r="G130" s="441"/>
      <c r="H130" s="441"/>
      <c r="I130" s="441"/>
      <c r="J130" s="441"/>
      <c r="K130" s="418" t="s">
        <v>9</v>
      </c>
      <c r="L130" s="419"/>
      <c r="M130" s="419"/>
      <c r="N130" s="419"/>
      <c r="O130" s="419"/>
      <c r="P130" s="419"/>
      <c r="Q130" s="420"/>
      <c r="R130" s="419" t="s">
        <v>220</v>
      </c>
      <c r="S130" s="419"/>
      <c r="T130" s="419"/>
      <c r="U130" s="419"/>
      <c r="V130" s="419"/>
      <c r="W130" s="419"/>
      <c r="X130" s="421"/>
      <c r="Y130" s="419" t="s">
        <v>10</v>
      </c>
      <c r="Z130" s="419"/>
      <c r="AA130" s="419"/>
      <c r="AB130" s="419"/>
      <c r="AC130" s="419"/>
      <c r="AD130" s="419"/>
      <c r="AE130" s="420"/>
      <c r="AF130" s="419" t="s">
        <v>11</v>
      </c>
      <c r="AG130" s="419"/>
      <c r="AH130" s="419"/>
      <c r="AI130" s="419"/>
      <c r="AJ130" s="419"/>
      <c r="AK130" s="419"/>
      <c r="AL130" s="418" t="s">
        <v>12</v>
      </c>
      <c r="AM130" s="419"/>
      <c r="AN130" s="419"/>
      <c r="AO130" s="419"/>
      <c r="AP130" s="419"/>
      <c r="AQ130" s="420"/>
      <c r="AR130" s="419" t="s">
        <v>13</v>
      </c>
      <c r="AS130" s="419"/>
      <c r="AT130" s="419"/>
      <c r="AU130" s="419"/>
      <c r="AV130" s="419"/>
      <c r="AW130" s="421"/>
      <c r="AX130" s="419" t="s">
        <v>14</v>
      </c>
      <c r="AY130" s="419"/>
      <c r="AZ130" s="419"/>
      <c r="BA130" s="419"/>
      <c r="BB130" s="419"/>
      <c r="BC130" s="420"/>
      <c r="BD130" s="419" t="s">
        <v>15</v>
      </c>
      <c r="BE130" s="419"/>
      <c r="BF130" s="419"/>
      <c r="BG130" s="419"/>
      <c r="BH130" s="419"/>
      <c r="BI130" s="419"/>
      <c r="BJ130" s="419"/>
      <c r="BK130" s="418" t="s">
        <v>16</v>
      </c>
      <c r="BL130" s="419"/>
      <c r="BM130" s="419"/>
      <c r="BN130" s="419"/>
      <c r="BO130" s="419"/>
      <c r="BP130" s="419"/>
      <c r="BQ130" s="420"/>
      <c r="BR130" s="419" t="s">
        <v>17</v>
      </c>
      <c r="BS130" s="419"/>
      <c r="BT130" s="419"/>
      <c r="BU130" s="419"/>
      <c r="BV130" s="419"/>
      <c r="BW130" s="421"/>
      <c r="BX130" s="428"/>
      <c r="BY130" s="431"/>
    </row>
    <row r="131" spans="1:77" s="34" customFormat="1" ht="159.9" customHeight="1" thickBot="1" x14ac:dyDescent="0.35">
      <c r="A131" s="492"/>
      <c r="B131" s="463"/>
      <c r="C131" s="105" t="s">
        <v>1</v>
      </c>
      <c r="D131" s="106" t="s">
        <v>217</v>
      </c>
      <c r="E131" s="106" t="s">
        <v>3</v>
      </c>
      <c r="F131" s="106" t="s">
        <v>218</v>
      </c>
      <c r="G131" s="106" t="s">
        <v>195</v>
      </c>
      <c r="H131" s="106" t="s">
        <v>215</v>
      </c>
      <c r="I131" s="106" t="s">
        <v>219</v>
      </c>
      <c r="J131" s="107" t="s">
        <v>164</v>
      </c>
      <c r="K131" s="179" t="s">
        <v>217</v>
      </c>
      <c r="L131" s="180" t="s">
        <v>3</v>
      </c>
      <c r="M131" s="180" t="str">
        <f>$F$9</f>
        <v>ZAJĘCIA WARSZTATOWE</v>
      </c>
      <c r="N131" s="180" t="s">
        <v>215</v>
      </c>
      <c r="O131" s="180" t="s">
        <v>219</v>
      </c>
      <c r="P131" s="180" t="s">
        <v>18</v>
      </c>
      <c r="Q131" s="160" t="s">
        <v>212</v>
      </c>
      <c r="R131" s="195" t="s">
        <v>217</v>
      </c>
      <c r="S131" s="180" t="s">
        <v>3</v>
      </c>
      <c r="T131" s="180" t="str">
        <f>$F$9</f>
        <v>ZAJĘCIA WARSZTATOWE</v>
      </c>
      <c r="U131" s="180" t="s">
        <v>215</v>
      </c>
      <c r="V131" s="180" t="s">
        <v>219</v>
      </c>
      <c r="W131" s="180" t="s">
        <v>18</v>
      </c>
      <c r="X131" s="111" t="s">
        <v>212</v>
      </c>
      <c r="Y131" s="105" t="s">
        <v>217</v>
      </c>
      <c r="Z131" s="106" t="s">
        <v>3</v>
      </c>
      <c r="AA131" s="106" t="str">
        <f>$F$9</f>
        <v>ZAJĘCIA WARSZTATOWE</v>
      </c>
      <c r="AB131" s="106" t="s">
        <v>215</v>
      </c>
      <c r="AC131" s="106" t="str">
        <f>$J$9</f>
        <v>PRAKTYKI ZAWODOWE</v>
      </c>
      <c r="AD131" s="106" t="s">
        <v>18</v>
      </c>
      <c r="AE131" s="154" t="s">
        <v>212</v>
      </c>
      <c r="AF131" s="105" t="s">
        <v>217</v>
      </c>
      <c r="AG131" s="106" t="s">
        <v>3</v>
      </c>
      <c r="AH131" s="106" t="str">
        <f>$AA$9</f>
        <v>ZAJĘCIA WARSZTATOWE</v>
      </c>
      <c r="AI131" s="106" t="s">
        <v>215</v>
      </c>
      <c r="AJ131" s="106" t="s">
        <v>18</v>
      </c>
      <c r="AK131" s="110" t="s">
        <v>212</v>
      </c>
      <c r="AL131" s="179" t="s">
        <v>217</v>
      </c>
      <c r="AM131" s="180" t="s">
        <v>3</v>
      </c>
      <c r="AN131" s="180" t="str">
        <f>$AA$9</f>
        <v>ZAJĘCIA WARSZTATOWE</v>
      </c>
      <c r="AO131" s="180" t="str">
        <f>$AI$9</f>
        <v>LEKTORATY J. OBCYCH</v>
      </c>
      <c r="AP131" s="180" t="s">
        <v>18</v>
      </c>
      <c r="AQ131" s="160" t="s">
        <v>212</v>
      </c>
      <c r="AR131" s="195" t="s">
        <v>217</v>
      </c>
      <c r="AS131" s="180" t="s">
        <v>3</v>
      </c>
      <c r="AT131" s="180" t="str">
        <f>$F$9</f>
        <v>ZAJĘCIA WARSZTATOWE</v>
      </c>
      <c r="AU131" s="180" t="s">
        <v>164</v>
      </c>
      <c r="AV131" s="180" t="s">
        <v>18</v>
      </c>
      <c r="AW131" s="111" t="s">
        <v>212</v>
      </c>
      <c r="AX131" s="105" t="s">
        <v>217</v>
      </c>
      <c r="AY131" s="106" t="str">
        <f>$F$9</f>
        <v>ZAJĘCIA WARSZTATOWE</v>
      </c>
      <c r="AZ131" s="106" t="s">
        <v>195</v>
      </c>
      <c r="BA131" s="106" t="s">
        <v>164</v>
      </c>
      <c r="BB131" s="106" t="s">
        <v>18</v>
      </c>
      <c r="BC131" s="154" t="s">
        <v>212</v>
      </c>
      <c r="BD131" s="105" t="s">
        <v>217</v>
      </c>
      <c r="BE131" s="106" t="s">
        <v>3</v>
      </c>
      <c r="BF131" s="106" t="str">
        <f>$AA$9</f>
        <v>ZAJĘCIA WARSZTATOWE</v>
      </c>
      <c r="BG131" s="106" t="s">
        <v>195</v>
      </c>
      <c r="BH131" s="106" t="s">
        <v>164</v>
      </c>
      <c r="BI131" s="106" t="s">
        <v>18</v>
      </c>
      <c r="BJ131" s="110" t="s">
        <v>212</v>
      </c>
      <c r="BK131" s="179" t="s">
        <v>217</v>
      </c>
      <c r="BL131" s="180" t="s">
        <v>3</v>
      </c>
      <c r="BM131" s="180" t="str">
        <f>$AA$9</f>
        <v>ZAJĘCIA WARSZTATOWE</v>
      </c>
      <c r="BN131" s="180" t="s">
        <v>195</v>
      </c>
      <c r="BO131" s="180" t="s">
        <v>164</v>
      </c>
      <c r="BP131" s="180" t="s">
        <v>18</v>
      </c>
      <c r="BQ131" s="160" t="s">
        <v>212</v>
      </c>
      <c r="BR131" s="195" t="s">
        <v>217</v>
      </c>
      <c r="BS131" s="180" t="str">
        <f>$F$9</f>
        <v>ZAJĘCIA WARSZTATOWE</v>
      </c>
      <c r="BT131" s="182" t="s">
        <v>195</v>
      </c>
      <c r="BU131" s="180" t="s">
        <v>164</v>
      </c>
      <c r="BV131" s="182" t="s">
        <v>18</v>
      </c>
      <c r="BW131" s="111" t="s">
        <v>212</v>
      </c>
      <c r="BX131" s="429"/>
      <c r="BY131" s="432"/>
    </row>
    <row r="132" spans="1:77" s="392" customFormat="1" ht="24.9" customHeight="1" thickBot="1" x14ac:dyDescent="0.35">
      <c r="A132" s="389"/>
      <c r="B132" s="459" t="s">
        <v>37</v>
      </c>
      <c r="C132" s="459"/>
      <c r="D132" s="459"/>
      <c r="E132" s="459"/>
      <c r="F132" s="459"/>
      <c r="G132" s="459"/>
      <c r="H132" s="459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459"/>
      <c r="T132" s="459"/>
      <c r="U132" s="459"/>
      <c r="V132" s="459"/>
      <c r="W132" s="459"/>
      <c r="X132" s="459"/>
      <c r="Y132" s="459"/>
      <c r="Z132" s="459"/>
      <c r="AA132" s="459"/>
      <c r="AB132" s="459"/>
      <c r="AC132" s="459"/>
      <c r="AD132" s="459"/>
      <c r="AE132" s="459"/>
      <c r="AF132" s="459"/>
      <c r="AG132" s="459"/>
      <c r="AH132" s="459"/>
      <c r="AI132" s="459"/>
      <c r="AJ132" s="459"/>
      <c r="AK132" s="459"/>
      <c r="AL132" s="459"/>
      <c r="AM132" s="459"/>
      <c r="AN132" s="459"/>
      <c r="AO132" s="459"/>
      <c r="AP132" s="459"/>
      <c r="AQ132" s="459"/>
      <c r="AR132" s="459"/>
      <c r="AS132" s="459"/>
      <c r="AT132" s="459"/>
      <c r="AU132" s="459"/>
      <c r="AV132" s="459"/>
      <c r="AW132" s="459"/>
      <c r="AX132" s="459"/>
      <c r="AY132" s="459"/>
      <c r="AZ132" s="459"/>
      <c r="BA132" s="459"/>
      <c r="BB132" s="459"/>
      <c r="BC132" s="459"/>
      <c r="BD132" s="459"/>
      <c r="BE132" s="459"/>
      <c r="BF132" s="459"/>
      <c r="BG132" s="459"/>
      <c r="BH132" s="459"/>
      <c r="BI132" s="459"/>
      <c r="BJ132" s="459"/>
      <c r="BK132" s="459"/>
      <c r="BL132" s="459"/>
      <c r="BM132" s="459"/>
      <c r="BN132" s="459"/>
      <c r="BO132" s="459"/>
      <c r="BP132" s="459"/>
      <c r="BQ132" s="459"/>
      <c r="BR132" s="459"/>
      <c r="BS132" s="459"/>
      <c r="BT132" s="459"/>
      <c r="BU132" s="459"/>
      <c r="BV132" s="459"/>
      <c r="BW132" s="459"/>
      <c r="BX132" s="459"/>
      <c r="BY132" s="460"/>
    </row>
    <row r="133" spans="1:77" s="51" customFormat="1" ht="24.9" customHeight="1" thickBot="1" x14ac:dyDescent="0.35">
      <c r="A133" s="393"/>
      <c r="B133" s="459" t="s">
        <v>38</v>
      </c>
      <c r="C133" s="459"/>
      <c r="D133" s="459"/>
      <c r="E133" s="459"/>
      <c r="F133" s="459"/>
      <c r="G133" s="459"/>
      <c r="H133" s="459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  <c r="AG133" s="459"/>
      <c r="AH133" s="459"/>
      <c r="AI133" s="459"/>
      <c r="AJ133" s="459"/>
      <c r="AK133" s="459"/>
      <c r="AL133" s="459"/>
      <c r="AM133" s="459"/>
      <c r="AN133" s="459"/>
      <c r="AO133" s="459"/>
      <c r="AP133" s="459"/>
      <c r="AQ133" s="459"/>
      <c r="AR133" s="459"/>
      <c r="AS133" s="459"/>
      <c r="AT133" s="459"/>
      <c r="AU133" s="459"/>
      <c r="AV133" s="459"/>
      <c r="AW133" s="459"/>
      <c r="AX133" s="459"/>
      <c r="AY133" s="459"/>
      <c r="AZ133" s="459"/>
      <c r="BA133" s="459"/>
      <c r="BB133" s="459"/>
      <c r="BC133" s="459"/>
      <c r="BD133" s="459"/>
      <c r="BE133" s="459"/>
      <c r="BF133" s="459"/>
      <c r="BG133" s="459"/>
      <c r="BH133" s="459"/>
      <c r="BI133" s="459"/>
      <c r="BJ133" s="459"/>
      <c r="BK133" s="459"/>
      <c r="BL133" s="459"/>
      <c r="BM133" s="459"/>
      <c r="BN133" s="459"/>
      <c r="BO133" s="459"/>
      <c r="BP133" s="459"/>
      <c r="BQ133" s="459"/>
      <c r="BR133" s="459"/>
      <c r="BS133" s="459"/>
      <c r="BT133" s="459"/>
      <c r="BU133" s="459"/>
      <c r="BV133" s="459"/>
      <c r="BW133" s="459"/>
      <c r="BX133" s="459"/>
      <c r="BY133" s="460"/>
    </row>
    <row r="134" spans="1:77" s="27" customFormat="1" ht="35.1" customHeight="1" x14ac:dyDescent="0.3">
      <c r="A134" s="58">
        <v>65</v>
      </c>
      <c r="B134" s="131" t="s">
        <v>79</v>
      </c>
      <c r="C134" s="145">
        <f t="shared" ref="C134" si="120">SUM(D134:J134)</f>
        <v>30</v>
      </c>
      <c r="D134" s="20">
        <f>K134+R134+Y134+AF134+AL134+AR134+AX134+BD134+BK134+BR134</f>
        <v>15</v>
      </c>
      <c r="E134" s="20"/>
      <c r="F134" s="20">
        <f t="shared" ref="F134:F140" si="121">M134+T134+AA134+AH134+AN134+AT134+AY134+BF134+BM134+BS134</f>
        <v>15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5"/>
      <c r="R134" s="74"/>
      <c r="S134" s="66"/>
      <c r="T134" s="66"/>
      <c r="U134" s="66"/>
      <c r="V134" s="66"/>
      <c r="W134" s="57"/>
      <c r="X134" s="80"/>
      <c r="Y134" s="145">
        <v>15</v>
      </c>
      <c r="Z134" s="20"/>
      <c r="AA134" s="20">
        <v>15</v>
      </c>
      <c r="AB134" s="20"/>
      <c r="AC134" s="20"/>
      <c r="AD134" s="45">
        <v>4</v>
      </c>
      <c r="AE134" s="155" t="s">
        <v>209</v>
      </c>
      <c r="AF134" s="145"/>
      <c r="AG134" s="20"/>
      <c r="AH134" s="20"/>
      <c r="AI134" s="20"/>
      <c r="AJ134" s="45"/>
      <c r="AK134" s="147"/>
      <c r="AL134" s="79"/>
      <c r="AM134" s="66"/>
      <c r="AN134" s="66"/>
      <c r="AO134" s="66"/>
      <c r="AP134" s="57"/>
      <c r="AQ134" s="155"/>
      <c r="AR134" s="74"/>
      <c r="AS134" s="66"/>
      <c r="AT134" s="66"/>
      <c r="AU134" s="66"/>
      <c r="AV134" s="57"/>
      <c r="AW134" s="80"/>
      <c r="AX134" s="145"/>
      <c r="AY134" s="20"/>
      <c r="AZ134" s="20"/>
      <c r="BA134" s="20"/>
      <c r="BB134" s="45"/>
      <c r="BC134" s="155"/>
      <c r="BD134" s="145"/>
      <c r="BE134" s="20"/>
      <c r="BF134" s="20"/>
      <c r="BG134" s="20"/>
      <c r="BH134" s="20"/>
      <c r="BI134" s="45"/>
      <c r="BJ134" s="147"/>
      <c r="BK134" s="79"/>
      <c r="BL134" s="66"/>
      <c r="BM134" s="66"/>
      <c r="BN134" s="66"/>
      <c r="BO134" s="66"/>
      <c r="BP134" s="57"/>
      <c r="BQ134" s="155"/>
      <c r="BR134" s="74"/>
      <c r="BS134" s="67"/>
      <c r="BT134" s="67"/>
      <c r="BU134" s="67"/>
      <c r="BV134" s="40"/>
      <c r="BW134" s="80"/>
      <c r="BX134" s="18">
        <f t="shared" ref="BX134:BX147" si="122">P134+W134+AD134+AJ134+AP134+AV134+BB134+BI134+BP134+BV134</f>
        <v>4</v>
      </c>
      <c r="BY134" s="254">
        <v>1</v>
      </c>
    </row>
    <row r="135" spans="1:77" s="5" customFormat="1" ht="50.1" customHeight="1" x14ac:dyDescent="0.3">
      <c r="A135" s="60">
        <v>66</v>
      </c>
      <c r="B135" s="129" t="s">
        <v>197</v>
      </c>
      <c r="C135" s="18">
        <f t="shared" ref="C135:C146" si="123">SUM(D135:J135)</f>
        <v>45</v>
      </c>
      <c r="D135" s="11">
        <f>K135+R135+Y135+AF135+AL135+AR135+AX135+BD135+BK135+BR135</f>
        <v>15</v>
      </c>
      <c r="E135" s="11"/>
      <c r="F135" s="11">
        <v>30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6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6"/>
      <c r="AF135" s="18">
        <v>15</v>
      </c>
      <c r="AG135" s="11"/>
      <c r="AH135" s="11">
        <v>15</v>
      </c>
      <c r="AI135" s="11"/>
      <c r="AJ135" s="10">
        <v>4</v>
      </c>
      <c r="AK135" s="55" t="s">
        <v>211</v>
      </c>
      <c r="AL135" s="62"/>
      <c r="AM135" s="11"/>
      <c r="AN135" s="11">
        <v>15</v>
      </c>
      <c r="AO135" s="11"/>
      <c r="AP135" s="10">
        <v>4</v>
      </c>
      <c r="AQ135" s="156" t="s">
        <v>209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6"/>
      <c r="BD135" s="18"/>
      <c r="BE135" s="11"/>
      <c r="BF135" s="11"/>
      <c r="BG135" s="11"/>
      <c r="BH135" s="11"/>
      <c r="BI135" s="10"/>
      <c r="BJ135" s="55"/>
      <c r="BK135" s="62"/>
      <c r="BL135" s="11"/>
      <c r="BM135" s="253"/>
      <c r="BN135" s="11"/>
      <c r="BO135" s="11"/>
      <c r="BP135" s="10"/>
      <c r="BQ135" s="156"/>
      <c r="BR135" s="18"/>
      <c r="BS135" s="17"/>
      <c r="BT135" s="17"/>
      <c r="BU135" s="17"/>
      <c r="BV135" s="21"/>
      <c r="BW135" s="81"/>
      <c r="BX135" s="18">
        <f t="shared" si="122"/>
        <v>8</v>
      </c>
      <c r="BY135" s="255">
        <v>6</v>
      </c>
    </row>
    <row r="136" spans="1:77" s="5" customFormat="1" ht="20.100000000000001" customHeight="1" x14ac:dyDescent="0.3">
      <c r="A136" s="60">
        <v>67</v>
      </c>
      <c r="B136" s="129" t="s">
        <v>194</v>
      </c>
      <c r="C136" s="18">
        <f t="shared" si="123"/>
        <v>15</v>
      </c>
      <c r="D136" s="11"/>
      <c r="E136" s="11"/>
      <c r="F136" s="11">
        <f t="shared" si="121"/>
        <v>15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6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6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6"/>
      <c r="AR136" s="18"/>
      <c r="AS136" s="11"/>
      <c r="AT136" s="11"/>
      <c r="AU136" s="11"/>
      <c r="AV136" s="10"/>
      <c r="AW136" s="81"/>
      <c r="AX136" s="18"/>
      <c r="AY136" s="11">
        <v>15</v>
      </c>
      <c r="AZ136" s="11"/>
      <c r="BA136" s="11"/>
      <c r="BB136" s="10">
        <v>2</v>
      </c>
      <c r="BC136" s="156" t="s">
        <v>211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6"/>
      <c r="BR136" s="18"/>
      <c r="BS136" s="17"/>
      <c r="BT136" s="17"/>
      <c r="BU136" s="17"/>
      <c r="BV136" s="21"/>
      <c r="BW136" s="81"/>
      <c r="BX136" s="18">
        <f t="shared" si="122"/>
        <v>2</v>
      </c>
      <c r="BY136" s="250">
        <v>2</v>
      </c>
    </row>
    <row r="137" spans="1:77" s="27" customFormat="1" ht="35.1" customHeight="1" x14ac:dyDescent="0.3">
      <c r="A137" s="60">
        <v>68</v>
      </c>
      <c r="B137" s="129" t="s">
        <v>115</v>
      </c>
      <c r="C137" s="18">
        <f t="shared" si="123"/>
        <v>45</v>
      </c>
      <c r="D137" s="11">
        <f>K137+R137+Y137+AF137+AL137+AR137+AX137+BD137+BK137+BR137</f>
        <v>15</v>
      </c>
      <c r="E137" s="11"/>
      <c r="F137" s="11">
        <f t="shared" si="121"/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6"/>
      <c r="AF137" s="18"/>
      <c r="AG137" s="11"/>
      <c r="AH137" s="11"/>
      <c r="AI137" s="11"/>
      <c r="AJ137" s="10"/>
      <c r="AK137" s="55"/>
      <c r="AL137" s="62">
        <v>15</v>
      </c>
      <c r="AM137" s="11"/>
      <c r="AN137" s="11">
        <v>30</v>
      </c>
      <c r="AO137" s="11"/>
      <c r="AP137" s="10">
        <v>5</v>
      </c>
      <c r="AQ137" s="156" t="s">
        <v>209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6"/>
      <c r="BR137" s="18"/>
      <c r="BS137" s="17"/>
      <c r="BT137" s="17"/>
      <c r="BU137" s="17"/>
      <c r="BV137" s="21"/>
      <c r="BW137" s="81"/>
      <c r="BX137" s="18">
        <f t="shared" si="122"/>
        <v>5</v>
      </c>
      <c r="BY137" s="256">
        <v>4</v>
      </c>
    </row>
    <row r="138" spans="1:77" s="27" customFormat="1" ht="35.1" customHeight="1" x14ac:dyDescent="0.3">
      <c r="A138" s="60">
        <v>69</v>
      </c>
      <c r="B138" s="129" t="s">
        <v>116</v>
      </c>
      <c r="C138" s="18">
        <f t="shared" si="123"/>
        <v>30</v>
      </c>
      <c r="D138" s="11"/>
      <c r="E138" s="11"/>
      <c r="F138" s="11">
        <f t="shared" si="121"/>
        <v>30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6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6"/>
      <c r="BR138" s="18"/>
      <c r="BS138" s="17">
        <v>30</v>
      </c>
      <c r="BT138" s="17"/>
      <c r="BU138" s="17"/>
      <c r="BV138" s="21">
        <v>4</v>
      </c>
      <c r="BW138" s="81" t="s">
        <v>211</v>
      </c>
      <c r="BX138" s="18">
        <f t="shared" si="122"/>
        <v>4</v>
      </c>
      <c r="BY138" s="59">
        <v>4</v>
      </c>
    </row>
    <row r="139" spans="1:77" s="27" customFormat="1" ht="35.1" customHeight="1" x14ac:dyDescent="0.3">
      <c r="A139" s="60">
        <v>70</v>
      </c>
      <c r="B139" s="129" t="s">
        <v>75</v>
      </c>
      <c r="C139" s="18">
        <f t="shared" si="123"/>
        <v>30</v>
      </c>
      <c r="D139" s="11">
        <f>K139+R139+Y139+AF139+AL139+AR139+AX139+BD139+BK139+BR139</f>
        <v>15</v>
      </c>
      <c r="E139" s="11"/>
      <c r="F139" s="11">
        <f t="shared" si="121"/>
        <v>15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55"/>
      <c r="AL139" s="62">
        <v>15</v>
      </c>
      <c r="AM139" s="11"/>
      <c r="AN139" s="11">
        <v>15</v>
      </c>
      <c r="AO139" s="11"/>
      <c r="AP139" s="10">
        <v>2</v>
      </c>
      <c r="AQ139" s="156" t="s">
        <v>209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6"/>
      <c r="BR139" s="18"/>
      <c r="BS139" s="17"/>
      <c r="BT139" s="17"/>
      <c r="BU139" s="17"/>
      <c r="BV139" s="21"/>
      <c r="BW139" s="81"/>
      <c r="BX139" s="18">
        <f t="shared" si="122"/>
        <v>2</v>
      </c>
      <c r="BY139" s="59">
        <v>1</v>
      </c>
    </row>
    <row r="140" spans="1:77" s="5" customFormat="1" ht="35.1" customHeight="1" x14ac:dyDescent="0.3">
      <c r="A140" s="60">
        <v>71</v>
      </c>
      <c r="B140" s="129" t="s">
        <v>76</v>
      </c>
      <c r="C140" s="18">
        <f t="shared" si="123"/>
        <v>30</v>
      </c>
      <c r="D140" s="11"/>
      <c r="E140" s="11"/>
      <c r="F140" s="11">
        <f t="shared" si="121"/>
        <v>30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6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6"/>
      <c r="BR140" s="18"/>
      <c r="BS140" s="17">
        <v>30</v>
      </c>
      <c r="BT140" s="17"/>
      <c r="BU140" s="17"/>
      <c r="BV140" s="21">
        <v>4</v>
      </c>
      <c r="BW140" s="81" t="s">
        <v>211</v>
      </c>
      <c r="BX140" s="18">
        <f t="shared" si="122"/>
        <v>4</v>
      </c>
      <c r="BY140" s="250">
        <v>4</v>
      </c>
    </row>
    <row r="141" spans="1:77" s="27" customFormat="1" ht="35.1" customHeight="1" x14ac:dyDescent="0.3">
      <c r="A141" s="60">
        <v>72</v>
      </c>
      <c r="B141" s="129" t="s">
        <v>141</v>
      </c>
      <c r="C141" s="18">
        <f t="shared" si="123"/>
        <v>30</v>
      </c>
      <c r="D141" s="11">
        <f>K141+R141+Y141+AF141+AL141+AR141+AX141+BD141+BK141+BR141</f>
        <v>15</v>
      </c>
      <c r="E141" s="11">
        <f>L141+S141+Z141+AG141+AM141+AS141+BE141+BL141</f>
        <v>15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6"/>
      <c r="AF141" s="18">
        <v>15</v>
      </c>
      <c r="AG141" s="11">
        <v>15</v>
      </c>
      <c r="AH141" s="11"/>
      <c r="AI141" s="11"/>
      <c r="AJ141" s="10">
        <v>4</v>
      </c>
      <c r="AK141" s="55" t="s">
        <v>211</v>
      </c>
      <c r="AL141" s="62"/>
      <c r="AM141" s="11"/>
      <c r="AN141" s="11"/>
      <c r="AO141" s="11"/>
      <c r="AP141" s="10"/>
      <c r="AQ141" s="156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6"/>
      <c r="BR141" s="18"/>
      <c r="BS141" s="17"/>
      <c r="BT141" s="17"/>
      <c r="BU141" s="17"/>
      <c r="BV141" s="21"/>
      <c r="BW141" s="81"/>
      <c r="BX141" s="18">
        <f t="shared" si="122"/>
        <v>4</v>
      </c>
      <c r="BY141" s="59">
        <v>1</v>
      </c>
    </row>
    <row r="142" spans="1:77" s="27" customFormat="1" ht="35.1" customHeight="1" x14ac:dyDescent="0.3">
      <c r="A142" s="60">
        <v>73</v>
      </c>
      <c r="B142" s="129" t="s">
        <v>77</v>
      </c>
      <c r="C142" s="18">
        <f t="shared" si="123"/>
        <v>45</v>
      </c>
      <c r="D142" s="11"/>
      <c r="E142" s="11"/>
      <c r="F142" s="11">
        <f>M142+T142+AA142+AH142+AN142+AT142+AY142+BF142+BM142+BS142</f>
        <v>45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6"/>
      <c r="BD142" s="18"/>
      <c r="BE142" s="11"/>
      <c r="BF142" s="11">
        <v>45</v>
      </c>
      <c r="BG142" s="11"/>
      <c r="BH142" s="11"/>
      <c r="BI142" s="10">
        <v>4</v>
      </c>
      <c r="BJ142" s="55" t="s">
        <v>209</v>
      </c>
      <c r="BK142" s="62"/>
      <c r="BL142" s="11"/>
      <c r="BM142" s="11"/>
      <c r="BN142" s="11"/>
      <c r="BO142" s="11"/>
      <c r="BP142" s="10"/>
      <c r="BQ142" s="156"/>
      <c r="BR142" s="18"/>
      <c r="BS142" s="17"/>
      <c r="BT142" s="17"/>
      <c r="BU142" s="17"/>
      <c r="BV142" s="21"/>
      <c r="BW142" s="81"/>
      <c r="BX142" s="18">
        <f t="shared" si="122"/>
        <v>4</v>
      </c>
      <c r="BY142" s="59">
        <v>4</v>
      </c>
    </row>
    <row r="143" spans="1:77" s="27" customFormat="1" ht="50.1" customHeight="1" x14ac:dyDescent="0.3">
      <c r="A143" s="60">
        <v>74</v>
      </c>
      <c r="B143" s="129" t="s">
        <v>140</v>
      </c>
      <c r="C143" s="18">
        <f t="shared" si="123"/>
        <v>30</v>
      </c>
      <c r="D143" s="11">
        <f>K143+R143+Y143+AF143+AL143+AR143+AX143+BD143+BK143+BR143</f>
        <v>15</v>
      </c>
      <c r="E143" s="11"/>
      <c r="F143" s="11">
        <f>M143+T143+AA143+AH143+AN143+AT143+AY143+BF143+BM143+BS143</f>
        <v>15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6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6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6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6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6"/>
      <c r="BR143" s="18">
        <v>15</v>
      </c>
      <c r="BS143" s="17">
        <v>15</v>
      </c>
      <c r="BT143" s="17"/>
      <c r="BU143" s="17"/>
      <c r="BV143" s="21">
        <v>4</v>
      </c>
      <c r="BW143" s="81" t="s">
        <v>211</v>
      </c>
      <c r="BX143" s="18">
        <f t="shared" si="122"/>
        <v>4</v>
      </c>
      <c r="BY143" s="59">
        <v>1</v>
      </c>
    </row>
    <row r="144" spans="1:77" s="27" customFormat="1" ht="35.1" customHeight="1" x14ac:dyDescent="0.3">
      <c r="A144" s="60">
        <v>75</v>
      </c>
      <c r="B144" s="129" t="s">
        <v>80</v>
      </c>
      <c r="C144" s="18">
        <f t="shared" si="123"/>
        <v>15</v>
      </c>
      <c r="D144" s="11">
        <f>K144+R144+Y144+AF144+AL144+AR144+AX144+BD144+BK144+BR144</f>
        <v>15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6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55"/>
      <c r="BK144" s="62">
        <v>15</v>
      </c>
      <c r="BL144" s="11"/>
      <c r="BM144" s="11"/>
      <c r="BN144" s="11"/>
      <c r="BO144" s="11"/>
      <c r="BP144" s="10">
        <v>2</v>
      </c>
      <c r="BQ144" s="156" t="s">
        <v>210</v>
      </c>
      <c r="BR144" s="18"/>
      <c r="BS144" s="17"/>
      <c r="BT144" s="17"/>
      <c r="BU144" s="17"/>
      <c r="BV144" s="21"/>
      <c r="BW144" s="81"/>
      <c r="BX144" s="18">
        <f t="shared" si="122"/>
        <v>2</v>
      </c>
      <c r="BY144" s="59"/>
    </row>
    <row r="145" spans="1:77" s="27" customFormat="1" ht="50.1" customHeight="1" x14ac:dyDescent="0.3">
      <c r="A145" s="60">
        <v>76</v>
      </c>
      <c r="B145" s="129" t="s">
        <v>200</v>
      </c>
      <c r="C145" s="18">
        <f t="shared" si="123"/>
        <v>45</v>
      </c>
      <c r="D145" s="11">
        <f>K145+R145+Y145+AF145+AL145+AR145+AX145+BD145+BK145+BR145</f>
        <v>15</v>
      </c>
      <c r="E145" s="11">
        <f t="shared" ref="E145:E146" si="124">L145+S145+Z145+AG145+AM145+AS145+BE145+BL145</f>
        <v>30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6"/>
      <c r="BD145" s="18">
        <v>15</v>
      </c>
      <c r="BE145" s="11">
        <v>30</v>
      </c>
      <c r="BF145" s="11"/>
      <c r="BG145" s="11"/>
      <c r="BH145" s="11"/>
      <c r="BI145" s="10">
        <v>5</v>
      </c>
      <c r="BJ145" s="55" t="s">
        <v>211</v>
      </c>
      <c r="BK145" s="62"/>
      <c r="BL145" s="11"/>
      <c r="BM145" s="11"/>
      <c r="BN145" s="11"/>
      <c r="BO145" s="11"/>
      <c r="BP145" s="10"/>
      <c r="BQ145" s="156"/>
      <c r="BR145" s="18"/>
      <c r="BS145" s="17"/>
      <c r="BT145" s="17"/>
      <c r="BU145" s="17"/>
      <c r="BV145" s="21"/>
      <c r="BW145" s="81"/>
      <c r="BX145" s="18">
        <f t="shared" si="122"/>
        <v>5</v>
      </c>
      <c r="BY145" s="59">
        <v>1</v>
      </c>
    </row>
    <row r="146" spans="1:77" s="27" customFormat="1" ht="35.1" customHeight="1" thickBot="1" x14ac:dyDescent="0.35">
      <c r="A146" s="69">
        <v>77</v>
      </c>
      <c r="B146" s="130" t="s">
        <v>102</v>
      </c>
      <c r="C146" s="41">
        <f t="shared" si="123"/>
        <v>15</v>
      </c>
      <c r="D146" s="19"/>
      <c r="E146" s="11">
        <f t="shared" si="124"/>
        <v>15</v>
      </c>
      <c r="F146" s="19"/>
      <c r="G146" s="19"/>
      <c r="H146" s="19"/>
      <c r="I146" s="19"/>
      <c r="J146" s="23"/>
      <c r="K146" s="146"/>
      <c r="L146" s="19"/>
      <c r="M146" s="19"/>
      <c r="N146" s="19"/>
      <c r="O146" s="19"/>
      <c r="P146" s="43"/>
      <c r="Q146" s="163"/>
      <c r="R146" s="41"/>
      <c r="S146" s="19"/>
      <c r="T146" s="19"/>
      <c r="U146" s="19"/>
      <c r="V146" s="19"/>
      <c r="W146" s="43"/>
      <c r="X146" s="136"/>
      <c r="Y146" s="41"/>
      <c r="Z146" s="19"/>
      <c r="AA146" s="19"/>
      <c r="AB146" s="19"/>
      <c r="AC146" s="19"/>
      <c r="AD146" s="43"/>
      <c r="AE146" s="163"/>
      <c r="AF146" s="41"/>
      <c r="AG146" s="19"/>
      <c r="AH146" s="19"/>
      <c r="AI146" s="19"/>
      <c r="AJ146" s="43"/>
      <c r="AK146" s="140"/>
      <c r="AL146" s="146"/>
      <c r="AM146" s="19"/>
      <c r="AN146" s="19"/>
      <c r="AO146" s="19"/>
      <c r="AP146" s="43"/>
      <c r="AQ146" s="163"/>
      <c r="AR146" s="41"/>
      <c r="AS146" s="19"/>
      <c r="AT146" s="19"/>
      <c r="AU146" s="19"/>
      <c r="AV146" s="43"/>
      <c r="AW146" s="136"/>
      <c r="AX146" s="41"/>
      <c r="AY146" s="19"/>
      <c r="AZ146" s="19"/>
      <c r="BA146" s="19"/>
      <c r="BB146" s="43"/>
      <c r="BC146" s="163"/>
      <c r="BD146" s="41"/>
      <c r="BE146" s="19"/>
      <c r="BF146" s="19"/>
      <c r="BG146" s="19"/>
      <c r="BH146" s="19"/>
      <c r="BI146" s="43"/>
      <c r="BJ146" s="140"/>
      <c r="BK146" s="146"/>
      <c r="BL146" s="19">
        <v>15</v>
      </c>
      <c r="BM146" s="19"/>
      <c r="BN146" s="19"/>
      <c r="BO146" s="19"/>
      <c r="BP146" s="43">
        <v>2</v>
      </c>
      <c r="BQ146" s="163" t="s">
        <v>211</v>
      </c>
      <c r="BR146" s="41"/>
      <c r="BS146" s="23"/>
      <c r="BT146" s="23"/>
      <c r="BU146" s="23"/>
      <c r="BV146" s="56"/>
      <c r="BW146" s="136"/>
      <c r="BX146" s="41">
        <f t="shared" si="122"/>
        <v>2</v>
      </c>
      <c r="BY146" s="63">
        <v>2</v>
      </c>
    </row>
    <row r="147" spans="1:77" s="392" customFormat="1" ht="24.9" customHeight="1" thickBot="1" x14ac:dyDescent="0.35">
      <c r="A147" s="393"/>
      <c r="B147" s="304" t="s">
        <v>189</v>
      </c>
      <c r="C147" s="313">
        <f t="shared" ref="C147:BV147" si="125">SUM(C134:C146)</f>
        <v>405</v>
      </c>
      <c r="D147" s="311">
        <f t="shared" si="125"/>
        <v>120</v>
      </c>
      <c r="E147" s="311">
        <f t="shared" si="125"/>
        <v>60</v>
      </c>
      <c r="F147" s="311">
        <f t="shared" si="125"/>
        <v>225</v>
      </c>
      <c r="G147" s="311">
        <f t="shared" si="125"/>
        <v>0</v>
      </c>
      <c r="H147" s="311">
        <f t="shared" si="125"/>
        <v>0</v>
      </c>
      <c r="I147" s="311">
        <f t="shared" si="125"/>
        <v>0</v>
      </c>
      <c r="J147" s="383">
        <f t="shared" si="125"/>
        <v>0</v>
      </c>
      <c r="K147" s="310">
        <f t="shared" si="125"/>
        <v>0</v>
      </c>
      <c r="L147" s="311">
        <f t="shared" si="125"/>
        <v>0</v>
      </c>
      <c r="M147" s="311">
        <f t="shared" si="125"/>
        <v>0</v>
      </c>
      <c r="N147" s="311">
        <f>SUM(N134:N146)</f>
        <v>0</v>
      </c>
      <c r="O147" s="311">
        <f t="shared" si="125"/>
        <v>0</v>
      </c>
      <c r="P147" s="311">
        <f t="shared" si="125"/>
        <v>0</v>
      </c>
      <c r="Q147" s="314"/>
      <c r="R147" s="313">
        <f t="shared" si="125"/>
        <v>0</v>
      </c>
      <c r="S147" s="311">
        <f t="shared" si="125"/>
        <v>0</v>
      </c>
      <c r="T147" s="311">
        <f t="shared" si="125"/>
        <v>0</v>
      </c>
      <c r="U147" s="311">
        <f>SUM(U134:U146)</f>
        <v>0</v>
      </c>
      <c r="V147" s="311">
        <f t="shared" si="125"/>
        <v>0</v>
      </c>
      <c r="W147" s="311">
        <f t="shared" si="125"/>
        <v>0</v>
      </c>
      <c r="X147" s="316"/>
      <c r="Y147" s="313">
        <f t="shared" si="125"/>
        <v>15</v>
      </c>
      <c r="Z147" s="311">
        <f t="shared" si="125"/>
        <v>0</v>
      </c>
      <c r="AA147" s="311">
        <f t="shared" si="125"/>
        <v>15</v>
      </c>
      <c r="AB147" s="311">
        <f t="shared" si="125"/>
        <v>0</v>
      </c>
      <c r="AC147" s="311">
        <f t="shared" si="125"/>
        <v>0</v>
      </c>
      <c r="AD147" s="311">
        <f t="shared" si="125"/>
        <v>4</v>
      </c>
      <c r="AE147" s="314"/>
      <c r="AF147" s="313">
        <f t="shared" si="125"/>
        <v>30</v>
      </c>
      <c r="AG147" s="311">
        <f t="shared" si="125"/>
        <v>15</v>
      </c>
      <c r="AH147" s="311">
        <f t="shared" si="125"/>
        <v>15</v>
      </c>
      <c r="AI147" s="311">
        <f t="shared" si="125"/>
        <v>0</v>
      </c>
      <c r="AJ147" s="311">
        <f t="shared" si="125"/>
        <v>8</v>
      </c>
      <c r="AK147" s="315"/>
      <c r="AL147" s="310">
        <f t="shared" si="125"/>
        <v>30</v>
      </c>
      <c r="AM147" s="311">
        <f t="shared" si="125"/>
        <v>0</v>
      </c>
      <c r="AN147" s="311">
        <f t="shared" si="125"/>
        <v>60</v>
      </c>
      <c r="AO147" s="311">
        <f t="shared" si="125"/>
        <v>0</v>
      </c>
      <c r="AP147" s="311">
        <f t="shared" si="125"/>
        <v>11</v>
      </c>
      <c r="AQ147" s="314"/>
      <c r="AR147" s="313">
        <f t="shared" si="125"/>
        <v>0</v>
      </c>
      <c r="AS147" s="311">
        <f t="shared" si="125"/>
        <v>0</v>
      </c>
      <c r="AT147" s="311">
        <f t="shared" si="125"/>
        <v>0</v>
      </c>
      <c r="AU147" s="311">
        <f t="shared" si="125"/>
        <v>0</v>
      </c>
      <c r="AV147" s="311">
        <f t="shared" si="125"/>
        <v>0</v>
      </c>
      <c r="AW147" s="316"/>
      <c r="AX147" s="313">
        <f t="shared" si="125"/>
        <v>0</v>
      </c>
      <c r="AY147" s="311">
        <f t="shared" si="125"/>
        <v>15</v>
      </c>
      <c r="AZ147" s="311">
        <f t="shared" si="125"/>
        <v>0</v>
      </c>
      <c r="BA147" s="311">
        <f t="shared" si="125"/>
        <v>0</v>
      </c>
      <c r="BB147" s="311">
        <f t="shared" si="125"/>
        <v>2</v>
      </c>
      <c r="BC147" s="314"/>
      <c r="BD147" s="313">
        <f t="shared" si="125"/>
        <v>15</v>
      </c>
      <c r="BE147" s="311">
        <f t="shared" si="125"/>
        <v>30</v>
      </c>
      <c r="BF147" s="311">
        <f t="shared" si="125"/>
        <v>45</v>
      </c>
      <c r="BG147" s="311">
        <f t="shared" si="125"/>
        <v>0</v>
      </c>
      <c r="BH147" s="311">
        <f t="shared" si="125"/>
        <v>0</v>
      </c>
      <c r="BI147" s="311">
        <f t="shared" si="125"/>
        <v>9</v>
      </c>
      <c r="BJ147" s="315"/>
      <c r="BK147" s="310">
        <f t="shared" si="125"/>
        <v>15</v>
      </c>
      <c r="BL147" s="311">
        <f t="shared" si="125"/>
        <v>15</v>
      </c>
      <c r="BM147" s="311">
        <f t="shared" si="125"/>
        <v>0</v>
      </c>
      <c r="BN147" s="311">
        <f t="shared" si="125"/>
        <v>0</v>
      </c>
      <c r="BO147" s="311">
        <f t="shared" si="125"/>
        <v>0</v>
      </c>
      <c r="BP147" s="311">
        <f t="shared" si="125"/>
        <v>4</v>
      </c>
      <c r="BQ147" s="314"/>
      <c r="BR147" s="313">
        <f t="shared" si="125"/>
        <v>15</v>
      </c>
      <c r="BS147" s="311">
        <f t="shared" si="125"/>
        <v>75</v>
      </c>
      <c r="BT147" s="311">
        <f t="shared" si="125"/>
        <v>0</v>
      </c>
      <c r="BU147" s="311">
        <f t="shared" si="125"/>
        <v>0</v>
      </c>
      <c r="BV147" s="311">
        <f t="shared" si="125"/>
        <v>12</v>
      </c>
      <c r="BW147" s="316"/>
      <c r="BX147" s="310">
        <f t="shared" si="122"/>
        <v>50</v>
      </c>
      <c r="BY147" s="312">
        <v>31</v>
      </c>
    </row>
    <row r="148" spans="1:77" s="51" customFormat="1" ht="24.9" customHeight="1" thickBot="1" x14ac:dyDescent="0.35">
      <c r="A148" s="127"/>
      <c r="B148" s="459" t="s">
        <v>130</v>
      </c>
      <c r="C148" s="459"/>
      <c r="D148" s="459"/>
      <c r="E148" s="459"/>
      <c r="F148" s="459"/>
      <c r="G148" s="459"/>
      <c r="H148" s="459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  <c r="AG148" s="459"/>
      <c r="AH148" s="459"/>
      <c r="AI148" s="459"/>
      <c r="AJ148" s="459"/>
      <c r="AK148" s="459"/>
      <c r="AL148" s="459"/>
      <c r="AM148" s="459"/>
      <c r="AN148" s="459"/>
      <c r="AO148" s="459"/>
      <c r="AP148" s="459"/>
      <c r="AQ148" s="459"/>
      <c r="AR148" s="459"/>
      <c r="AS148" s="459"/>
      <c r="AT148" s="459"/>
      <c r="AU148" s="459"/>
      <c r="AV148" s="459"/>
      <c r="AW148" s="459"/>
      <c r="AX148" s="459"/>
      <c r="AY148" s="459"/>
      <c r="AZ148" s="459"/>
      <c r="BA148" s="459"/>
      <c r="BB148" s="459"/>
      <c r="BC148" s="459"/>
      <c r="BD148" s="459"/>
      <c r="BE148" s="459"/>
      <c r="BF148" s="459"/>
      <c r="BG148" s="459"/>
      <c r="BH148" s="459"/>
      <c r="BI148" s="459"/>
      <c r="BJ148" s="459"/>
      <c r="BK148" s="459"/>
      <c r="BL148" s="459"/>
      <c r="BM148" s="459"/>
      <c r="BN148" s="459"/>
      <c r="BO148" s="459"/>
      <c r="BP148" s="459"/>
      <c r="BQ148" s="459"/>
      <c r="BR148" s="459"/>
      <c r="BS148" s="459"/>
      <c r="BT148" s="459"/>
      <c r="BU148" s="459"/>
      <c r="BV148" s="459"/>
      <c r="BW148" s="459"/>
      <c r="BX148" s="459"/>
      <c r="BY148" s="460"/>
    </row>
    <row r="149" spans="1:77" s="27" customFormat="1" ht="50.1" customHeight="1" x14ac:dyDescent="0.3">
      <c r="A149" s="58">
        <v>78</v>
      </c>
      <c r="B149" s="131" t="s">
        <v>151</v>
      </c>
      <c r="C149" s="74">
        <f t="shared" ref="C149" si="126">SUM(D149:J149)</f>
        <v>15</v>
      </c>
      <c r="D149" s="66"/>
      <c r="E149" s="66"/>
      <c r="F149" s="66">
        <f t="shared" ref="F149:F162" si="127">M149+T149+AA149+AH149+AN149+AT149+AY149+BF149+BM149+BS149</f>
        <v>15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5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5"/>
      <c r="AF149" s="74"/>
      <c r="AG149" s="66"/>
      <c r="AH149" s="66"/>
      <c r="AI149" s="66"/>
      <c r="AJ149" s="57"/>
      <c r="AK149" s="84"/>
      <c r="AL149" s="79"/>
      <c r="AM149" s="66"/>
      <c r="AN149" s="66">
        <v>15</v>
      </c>
      <c r="AO149" s="66"/>
      <c r="AP149" s="57">
        <v>2</v>
      </c>
      <c r="AQ149" s="155" t="s">
        <v>211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5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5"/>
      <c r="BR149" s="74"/>
      <c r="BS149" s="67"/>
      <c r="BT149" s="67"/>
      <c r="BU149" s="67"/>
      <c r="BV149" s="40"/>
      <c r="BW149" s="80"/>
      <c r="BX149" s="74">
        <f t="shared" ref="BX149:BX163" si="128">P149+W149+AD149+AJ149+AP149+AV149+BB149+BI149+BP149+BV149</f>
        <v>2</v>
      </c>
      <c r="BY149" s="68">
        <v>2</v>
      </c>
    </row>
    <row r="150" spans="1:77" s="27" customFormat="1" ht="35.1" customHeight="1" x14ac:dyDescent="0.3">
      <c r="A150" s="60">
        <v>79</v>
      </c>
      <c r="B150" s="129" t="s">
        <v>139</v>
      </c>
      <c r="C150" s="18">
        <f t="shared" ref="C150:C162" si="129">SUM(D150:J150)</f>
        <v>15</v>
      </c>
      <c r="D150" s="11"/>
      <c r="E150" s="11"/>
      <c r="F150" s="11">
        <f t="shared" si="127"/>
        <v>15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6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6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6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6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6"/>
      <c r="BR150" s="18"/>
      <c r="BS150" s="17">
        <v>15</v>
      </c>
      <c r="BT150" s="17"/>
      <c r="BU150" s="17"/>
      <c r="BV150" s="21">
        <v>2</v>
      </c>
      <c r="BW150" s="81" t="s">
        <v>211</v>
      </c>
      <c r="BX150" s="18">
        <f t="shared" si="128"/>
        <v>2</v>
      </c>
      <c r="BY150" s="59">
        <v>2</v>
      </c>
    </row>
    <row r="151" spans="1:77" s="27" customFormat="1" ht="35.1" customHeight="1" x14ac:dyDescent="0.3">
      <c r="A151" s="60">
        <v>80</v>
      </c>
      <c r="B151" s="129" t="s">
        <v>206</v>
      </c>
      <c r="C151" s="18">
        <f t="shared" si="129"/>
        <v>30</v>
      </c>
      <c r="D151" s="11"/>
      <c r="E151" s="11"/>
      <c r="F151" s="11">
        <f t="shared" si="127"/>
        <v>30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6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6"/>
      <c r="AF151" s="18"/>
      <c r="AG151" s="11"/>
      <c r="AH151" s="11"/>
      <c r="AI151" s="11"/>
      <c r="AJ151" s="10"/>
      <c r="AK151" s="55"/>
      <c r="AL151" s="62"/>
      <c r="AM151" s="11"/>
      <c r="AN151" s="11">
        <v>30</v>
      </c>
      <c r="AO151" s="11"/>
      <c r="AP151" s="10">
        <v>2</v>
      </c>
      <c r="AQ151" s="156" t="s">
        <v>209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6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6"/>
      <c r="BR151" s="18"/>
      <c r="BS151" s="17"/>
      <c r="BT151" s="17"/>
      <c r="BU151" s="17"/>
      <c r="BV151" s="21"/>
      <c r="BW151" s="81"/>
      <c r="BX151" s="18">
        <f t="shared" si="128"/>
        <v>2</v>
      </c>
      <c r="BY151" s="59">
        <v>2</v>
      </c>
    </row>
    <row r="152" spans="1:77" s="27" customFormat="1" ht="70.5" customHeight="1" x14ac:dyDescent="0.3">
      <c r="A152" s="60">
        <v>81</v>
      </c>
      <c r="B152" s="129" t="s">
        <v>207</v>
      </c>
      <c r="C152" s="18">
        <f t="shared" si="129"/>
        <v>45</v>
      </c>
      <c r="D152" s="11"/>
      <c r="E152" s="11"/>
      <c r="F152" s="11">
        <f t="shared" si="127"/>
        <v>45</v>
      </c>
      <c r="G152" s="11"/>
      <c r="H152" s="11"/>
      <c r="I152" s="11"/>
      <c r="J152" s="17"/>
      <c r="K152" s="146"/>
      <c r="L152" s="11"/>
      <c r="M152" s="19"/>
      <c r="N152" s="19"/>
      <c r="O152" s="19"/>
      <c r="P152" s="43"/>
      <c r="Q152" s="163"/>
      <c r="R152" s="41"/>
      <c r="S152" s="11"/>
      <c r="T152" s="11"/>
      <c r="U152" s="11"/>
      <c r="V152" s="11"/>
      <c r="W152" s="43"/>
      <c r="X152" s="136"/>
      <c r="Y152" s="41"/>
      <c r="Z152" s="11"/>
      <c r="AA152" s="19"/>
      <c r="AB152" s="19"/>
      <c r="AC152" s="19"/>
      <c r="AD152" s="43"/>
      <c r="AE152" s="163"/>
      <c r="AF152" s="41"/>
      <c r="AG152" s="11"/>
      <c r="AH152" s="19"/>
      <c r="AI152" s="19"/>
      <c r="AJ152" s="43"/>
      <c r="AK152" s="140"/>
      <c r="AL152" s="146"/>
      <c r="AM152" s="11"/>
      <c r="AN152" s="19"/>
      <c r="AO152" s="19"/>
      <c r="AP152" s="43"/>
      <c r="AQ152" s="163"/>
      <c r="AR152" s="41"/>
      <c r="AS152" s="11"/>
      <c r="AT152" s="11">
        <v>15</v>
      </c>
      <c r="AU152" s="11"/>
      <c r="AV152" s="10">
        <v>3</v>
      </c>
      <c r="AW152" s="136" t="s">
        <v>211</v>
      </c>
      <c r="AX152" s="41"/>
      <c r="AY152" s="11">
        <v>30</v>
      </c>
      <c r="AZ152" s="11"/>
      <c r="BA152" s="11"/>
      <c r="BB152" s="10">
        <v>3</v>
      </c>
      <c r="BC152" s="156" t="s">
        <v>209</v>
      </c>
      <c r="BD152" s="18"/>
      <c r="BE152" s="19"/>
      <c r="BF152" s="19"/>
      <c r="BG152" s="19"/>
      <c r="BH152" s="19"/>
      <c r="BI152" s="43"/>
      <c r="BJ152" s="140"/>
      <c r="BK152" s="62"/>
      <c r="BL152" s="19"/>
      <c r="BM152" s="19"/>
      <c r="BN152" s="19"/>
      <c r="BO152" s="19"/>
      <c r="BP152" s="43"/>
      <c r="BQ152" s="163"/>
      <c r="BR152" s="18"/>
      <c r="BS152" s="23"/>
      <c r="BT152" s="23"/>
      <c r="BU152" s="23"/>
      <c r="BV152" s="56"/>
      <c r="BW152" s="81"/>
      <c r="BX152" s="18">
        <f t="shared" si="128"/>
        <v>6</v>
      </c>
      <c r="BY152" s="59">
        <v>6</v>
      </c>
    </row>
    <row r="153" spans="1:77" s="27" customFormat="1" ht="65.099999999999994" customHeight="1" x14ac:dyDescent="0.3">
      <c r="A153" s="60">
        <v>82</v>
      </c>
      <c r="B153" s="129" t="s">
        <v>152</v>
      </c>
      <c r="C153" s="18">
        <f t="shared" si="129"/>
        <v>15</v>
      </c>
      <c r="D153" s="11"/>
      <c r="E153" s="11"/>
      <c r="F153" s="11">
        <f t="shared" si="127"/>
        <v>15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6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6"/>
      <c r="BD153" s="18"/>
      <c r="BE153" s="11"/>
      <c r="BF153" s="11">
        <v>15</v>
      </c>
      <c r="BG153" s="11"/>
      <c r="BH153" s="11"/>
      <c r="BI153" s="10">
        <v>2</v>
      </c>
      <c r="BJ153" s="55" t="s">
        <v>211</v>
      </c>
      <c r="BK153" s="62"/>
      <c r="BL153" s="11"/>
      <c r="BM153" s="11"/>
      <c r="BN153" s="11"/>
      <c r="BO153" s="11"/>
      <c r="BP153" s="10"/>
      <c r="BQ153" s="156"/>
      <c r="BR153" s="18"/>
      <c r="BS153" s="17"/>
      <c r="BT153" s="17"/>
      <c r="BU153" s="17"/>
      <c r="BV153" s="21"/>
      <c r="BW153" s="81"/>
      <c r="BX153" s="18">
        <f t="shared" si="128"/>
        <v>2</v>
      </c>
      <c r="BY153" s="59">
        <v>2</v>
      </c>
    </row>
    <row r="154" spans="1:77" s="27" customFormat="1" ht="65.099999999999994" customHeight="1" thickBot="1" x14ac:dyDescent="0.35">
      <c r="A154" s="69">
        <v>83</v>
      </c>
      <c r="B154" s="130" t="s">
        <v>137</v>
      </c>
      <c r="C154" s="75">
        <f t="shared" si="129"/>
        <v>45</v>
      </c>
      <c r="D154" s="70"/>
      <c r="E154" s="70"/>
      <c r="F154" s="70">
        <f t="shared" si="127"/>
        <v>45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7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7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7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7"/>
      <c r="BD154" s="75"/>
      <c r="BE154" s="70"/>
      <c r="BF154" s="70">
        <v>15</v>
      </c>
      <c r="BG154" s="70"/>
      <c r="BH154" s="70"/>
      <c r="BI154" s="39">
        <v>2</v>
      </c>
      <c r="BJ154" s="85" t="s">
        <v>211</v>
      </c>
      <c r="BK154" s="82"/>
      <c r="BL154" s="70"/>
      <c r="BM154" s="70">
        <v>30</v>
      </c>
      <c r="BN154" s="70"/>
      <c r="BO154" s="70"/>
      <c r="BP154" s="39">
        <v>2</v>
      </c>
      <c r="BQ154" s="157" t="s">
        <v>209</v>
      </c>
      <c r="BR154" s="75"/>
      <c r="BS154" s="71"/>
      <c r="BT154" s="71"/>
      <c r="BU154" s="71"/>
      <c r="BV154" s="72"/>
      <c r="BW154" s="83"/>
      <c r="BX154" s="75">
        <f t="shared" si="128"/>
        <v>4</v>
      </c>
      <c r="BY154" s="73">
        <v>4</v>
      </c>
    </row>
    <row r="155" spans="1:77" s="27" customFormat="1" ht="30" customHeight="1" x14ac:dyDescent="0.3">
      <c r="A155" s="490" t="s">
        <v>213</v>
      </c>
      <c r="B155" s="469" t="s">
        <v>0</v>
      </c>
      <c r="C155" s="494" t="s">
        <v>214</v>
      </c>
      <c r="D155" s="495"/>
      <c r="E155" s="495"/>
      <c r="F155" s="495"/>
      <c r="G155" s="495"/>
      <c r="H155" s="495"/>
      <c r="I155" s="495"/>
      <c r="J155" s="495"/>
      <c r="K155" s="435" t="s">
        <v>4</v>
      </c>
      <c r="L155" s="436"/>
      <c r="M155" s="436"/>
      <c r="N155" s="436"/>
      <c r="O155" s="436"/>
      <c r="P155" s="436"/>
      <c r="Q155" s="436"/>
      <c r="R155" s="436"/>
      <c r="S155" s="436"/>
      <c r="T155" s="436"/>
      <c r="U155" s="436"/>
      <c r="V155" s="436"/>
      <c r="W155" s="436"/>
      <c r="X155" s="437"/>
      <c r="Y155" s="436" t="s">
        <v>5</v>
      </c>
      <c r="Z155" s="436"/>
      <c r="AA155" s="436"/>
      <c r="AB155" s="436"/>
      <c r="AC155" s="436"/>
      <c r="AD155" s="436"/>
      <c r="AE155" s="436"/>
      <c r="AF155" s="436"/>
      <c r="AG155" s="436"/>
      <c r="AH155" s="436"/>
      <c r="AI155" s="436"/>
      <c r="AJ155" s="436"/>
      <c r="AK155" s="436"/>
      <c r="AL155" s="435" t="s">
        <v>6</v>
      </c>
      <c r="AM155" s="436"/>
      <c r="AN155" s="436"/>
      <c r="AO155" s="436"/>
      <c r="AP155" s="436"/>
      <c r="AQ155" s="436"/>
      <c r="AR155" s="436"/>
      <c r="AS155" s="436"/>
      <c r="AT155" s="436"/>
      <c r="AU155" s="436"/>
      <c r="AV155" s="436"/>
      <c r="AW155" s="437"/>
      <c r="AX155" s="436" t="s">
        <v>7</v>
      </c>
      <c r="AY155" s="436"/>
      <c r="AZ155" s="436"/>
      <c r="BA155" s="436"/>
      <c r="BB155" s="436"/>
      <c r="BC155" s="436"/>
      <c r="BD155" s="436"/>
      <c r="BE155" s="436"/>
      <c r="BF155" s="436"/>
      <c r="BG155" s="436"/>
      <c r="BH155" s="436"/>
      <c r="BI155" s="436"/>
      <c r="BJ155" s="436"/>
      <c r="BK155" s="435" t="s">
        <v>8</v>
      </c>
      <c r="BL155" s="436"/>
      <c r="BM155" s="436"/>
      <c r="BN155" s="436"/>
      <c r="BO155" s="436"/>
      <c r="BP155" s="436"/>
      <c r="BQ155" s="436"/>
      <c r="BR155" s="436"/>
      <c r="BS155" s="436"/>
      <c r="BT155" s="436"/>
      <c r="BU155" s="436"/>
      <c r="BV155" s="436"/>
      <c r="BW155" s="437"/>
      <c r="BX155" s="468" t="s">
        <v>208</v>
      </c>
      <c r="BY155" s="430" t="s">
        <v>224</v>
      </c>
    </row>
    <row r="156" spans="1:77" s="27" customFormat="1" ht="30" customHeight="1" thickBot="1" x14ac:dyDescent="0.35">
      <c r="A156" s="491"/>
      <c r="B156" s="462"/>
      <c r="C156" s="440"/>
      <c r="D156" s="441"/>
      <c r="E156" s="441"/>
      <c r="F156" s="441"/>
      <c r="G156" s="441"/>
      <c r="H156" s="441"/>
      <c r="I156" s="441"/>
      <c r="J156" s="441"/>
      <c r="K156" s="418" t="s">
        <v>9</v>
      </c>
      <c r="L156" s="419"/>
      <c r="M156" s="419"/>
      <c r="N156" s="419"/>
      <c r="O156" s="419"/>
      <c r="P156" s="419"/>
      <c r="Q156" s="420"/>
      <c r="R156" s="419" t="s">
        <v>220</v>
      </c>
      <c r="S156" s="419"/>
      <c r="T156" s="419"/>
      <c r="U156" s="419"/>
      <c r="V156" s="419"/>
      <c r="W156" s="419"/>
      <c r="X156" s="421"/>
      <c r="Y156" s="419" t="s">
        <v>10</v>
      </c>
      <c r="Z156" s="419"/>
      <c r="AA156" s="419"/>
      <c r="AB156" s="419"/>
      <c r="AC156" s="419"/>
      <c r="AD156" s="419"/>
      <c r="AE156" s="420"/>
      <c r="AF156" s="419" t="s">
        <v>11</v>
      </c>
      <c r="AG156" s="419"/>
      <c r="AH156" s="419"/>
      <c r="AI156" s="419"/>
      <c r="AJ156" s="419"/>
      <c r="AK156" s="419"/>
      <c r="AL156" s="418" t="s">
        <v>12</v>
      </c>
      <c r="AM156" s="419"/>
      <c r="AN156" s="419"/>
      <c r="AO156" s="419"/>
      <c r="AP156" s="419"/>
      <c r="AQ156" s="420"/>
      <c r="AR156" s="419" t="s">
        <v>13</v>
      </c>
      <c r="AS156" s="419"/>
      <c r="AT156" s="419"/>
      <c r="AU156" s="419"/>
      <c r="AV156" s="419"/>
      <c r="AW156" s="421"/>
      <c r="AX156" s="419" t="s">
        <v>14</v>
      </c>
      <c r="AY156" s="419"/>
      <c r="AZ156" s="419"/>
      <c r="BA156" s="419"/>
      <c r="BB156" s="419"/>
      <c r="BC156" s="420"/>
      <c r="BD156" s="419" t="s">
        <v>15</v>
      </c>
      <c r="BE156" s="419"/>
      <c r="BF156" s="419"/>
      <c r="BG156" s="419"/>
      <c r="BH156" s="419"/>
      <c r="BI156" s="419"/>
      <c r="BJ156" s="419"/>
      <c r="BK156" s="418" t="s">
        <v>16</v>
      </c>
      <c r="BL156" s="419"/>
      <c r="BM156" s="419"/>
      <c r="BN156" s="419"/>
      <c r="BO156" s="419"/>
      <c r="BP156" s="419"/>
      <c r="BQ156" s="420"/>
      <c r="BR156" s="419" t="s">
        <v>17</v>
      </c>
      <c r="BS156" s="419"/>
      <c r="BT156" s="419"/>
      <c r="BU156" s="419"/>
      <c r="BV156" s="419"/>
      <c r="BW156" s="421"/>
      <c r="BX156" s="428"/>
      <c r="BY156" s="431"/>
    </row>
    <row r="157" spans="1:77" s="34" customFormat="1" ht="159.9" customHeight="1" thickBot="1" x14ac:dyDescent="0.35">
      <c r="A157" s="492"/>
      <c r="B157" s="463"/>
      <c r="C157" s="179" t="s">
        <v>1</v>
      </c>
      <c r="D157" s="180" t="s">
        <v>217</v>
      </c>
      <c r="E157" s="180" t="s">
        <v>3</v>
      </c>
      <c r="F157" s="180" t="s">
        <v>218</v>
      </c>
      <c r="G157" s="180" t="s">
        <v>195</v>
      </c>
      <c r="H157" s="180" t="s">
        <v>215</v>
      </c>
      <c r="I157" s="180" t="s">
        <v>219</v>
      </c>
      <c r="J157" s="267" t="s">
        <v>164</v>
      </c>
      <c r="K157" s="105" t="s">
        <v>217</v>
      </c>
      <c r="L157" s="106" t="s">
        <v>3</v>
      </c>
      <c r="M157" s="106" t="str">
        <f>$F$9</f>
        <v>ZAJĘCIA WARSZTATOWE</v>
      </c>
      <c r="N157" s="106" t="s">
        <v>215</v>
      </c>
      <c r="O157" s="106" t="s">
        <v>219</v>
      </c>
      <c r="P157" s="106" t="s">
        <v>18</v>
      </c>
      <c r="Q157" s="154" t="s">
        <v>212</v>
      </c>
      <c r="R157" s="105" t="s">
        <v>217</v>
      </c>
      <c r="S157" s="106" t="s">
        <v>3</v>
      </c>
      <c r="T157" s="106" t="str">
        <f>$F$9</f>
        <v>ZAJĘCIA WARSZTATOWE</v>
      </c>
      <c r="U157" s="106" t="s">
        <v>215</v>
      </c>
      <c r="V157" s="106" t="s">
        <v>219</v>
      </c>
      <c r="W157" s="106" t="s">
        <v>18</v>
      </c>
      <c r="X157" s="109" t="s">
        <v>212</v>
      </c>
      <c r="Y157" s="105" t="s">
        <v>217</v>
      </c>
      <c r="Z157" s="106" t="s">
        <v>3</v>
      </c>
      <c r="AA157" s="106" t="str">
        <f>$F$9</f>
        <v>ZAJĘCIA WARSZTATOWE</v>
      </c>
      <c r="AB157" s="106" t="s">
        <v>215</v>
      </c>
      <c r="AC157" s="106" t="str">
        <f>$J$9</f>
        <v>PRAKTYKI ZAWODOWE</v>
      </c>
      <c r="AD157" s="106" t="s">
        <v>18</v>
      </c>
      <c r="AE157" s="154" t="s">
        <v>212</v>
      </c>
      <c r="AF157" s="105" t="s">
        <v>217</v>
      </c>
      <c r="AG157" s="106" t="s">
        <v>3</v>
      </c>
      <c r="AH157" s="106" t="str">
        <f>$AA$9</f>
        <v>ZAJĘCIA WARSZTATOWE</v>
      </c>
      <c r="AI157" s="106" t="s">
        <v>215</v>
      </c>
      <c r="AJ157" s="106" t="s">
        <v>18</v>
      </c>
      <c r="AK157" s="110" t="s">
        <v>212</v>
      </c>
      <c r="AL157" s="179" t="s">
        <v>217</v>
      </c>
      <c r="AM157" s="180" t="s">
        <v>3</v>
      </c>
      <c r="AN157" s="180" t="str">
        <f>$AA$9</f>
        <v>ZAJĘCIA WARSZTATOWE</v>
      </c>
      <c r="AO157" s="180" t="str">
        <f>$AI$9</f>
        <v>LEKTORATY J. OBCYCH</v>
      </c>
      <c r="AP157" s="180" t="s">
        <v>18</v>
      </c>
      <c r="AQ157" s="160" t="s">
        <v>212</v>
      </c>
      <c r="AR157" s="195" t="s">
        <v>217</v>
      </c>
      <c r="AS157" s="180" t="s">
        <v>3</v>
      </c>
      <c r="AT157" s="180" t="str">
        <f>$F$9</f>
        <v>ZAJĘCIA WARSZTATOWE</v>
      </c>
      <c r="AU157" s="180" t="s">
        <v>164</v>
      </c>
      <c r="AV157" s="180" t="s">
        <v>18</v>
      </c>
      <c r="AW157" s="111" t="s">
        <v>212</v>
      </c>
      <c r="AX157" s="105" t="s">
        <v>217</v>
      </c>
      <c r="AY157" s="106" t="str">
        <f>$F$9</f>
        <v>ZAJĘCIA WARSZTATOWE</v>
      </c>
      <c r="AZ157" s="106" t="s">
        <v>195</v>
      </c>
      <c r="BA157" s="106" t="s">
        <v>164</v>
      </c>
      <c r="BB157" s="106" t="s">
        <v>18</v>
      </c>
      <c r="BC157" s="154" t="s">
        <v>212</v>
      </c>
      <c r="BD157" s="105" t="s">
        <v>217</v>
      </c>
      <c r="BE157" s="106" t="s">
        <v>3</v>
      </c>
      <c r="BF157" s="106" t="str">
        <f>$AA$9</f>
        <v>ZAJĘCIA WARSZTATOWE</v>
      </c>
      <c r="BG157" s="106" t="s">
        <v>195</v>
      </c>
      <c r="BH157" s="106" t="s">
        <v>164</v>
      </c>
      <c r="BI157" s="106" t="s">
        <v>18</v>
      </c>
      <c r="BJ157" s="110" t="s">
        <v>212</v>
      </c>
      <c r="BK157" s="179" t="s">
        <v>217</v>
      </c>
      <c r="BL157" s="180" t="s">
        <v>3</v>
      </c>
      <c r="BM157" s="180" t="str">
        <f>$AA$9</f>
        <v>ZAJĘCIA WARSZTATOWE</v>
      </c>
      <c r="BN157" s="180" t="s">
        <v>195</v>
      </c>
      <c r="BO157" s="180" t="s">
        <v>164</v>
      </c>
      <c r="BP157" s="180" t="s">
        <v>18</v>
      </c>
      <c r="BQ157" s="160" t="s">
        <v>212</v>
      </c>
      <c r="BR157" s="195" t="s">
        <v>217</v>
      </c>
      <c r="BS157" s="180" t="str">
        <f>$F$9</f>
        <v>ZAJĘCIA WARSZTATOWE</v>
      </c>
      <c r="BT157" s="182" t="s">
        <v>195</v>
      </c>
      <c r="BU157" s="180" t="s">
        <v>164</v>
      </c>
      <c r="BV157" s="182" t="s">
        <v>18</v>
      </c>
      <c r="BW157" s="111" t="s">
        <v>212</v>
      </c>
      <c r="BX157" s="429"/>
      <c r="BY157" s="432"/>
    </row>
    <row r="158" spans="1:77" s="27" customFormat="1" ht="50.1" customHeight="1" x14ac:dyDescent="0.3">
      <c r="A158" s="60">
        <v>84</v>
      </c>
      <c r="B158" s="129" t="s">
        <v>74</v>
      </c>
      <c r="C158" s="18">
        <f t="shared" si="129"/>
        <v>30</v>
      </c>
      <c r="D158" s="11"/>
      <c r="E158" s="11"/>
      <c r="F158" s="11">
        <f t="shared" si="127"/>
        <v>30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6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6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6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6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6"/>
      <c r="BR158" s="18"/>
      <c r="BS158" s="17">
        <v>30</v>
      </c>
      <c r="BT158" s="17"/>
      <c r="BU158" s="17"/>
      <c r="BV158" s="21">
        <v>2</v>
      </c>
      <c r="BW158" s="81" t="s">
        <v>209</v>
      </c>
      <c r="BX158" s="18">
        <f t="shared" si="128"/>
        <v>2</v>
      </c>
      <c r="BY158" s="59">
        <v>2</v>
      </c>
    </row>
    <row r="159" spans="1:77" s="27" customFormat="1" ht="20.100000000000001" customHeight="1" x14ac:dyDescent="0.3">
      <c r="A159" s="60">
        <v>85</v>
      </c>
      <c r="B159" s="129" t="s">
        <v>73</v>
      </c>
      <c r="C159" s="18">
        <f t="shared" si="129"/>
        <v>30</v>
      </c>
      <c r="D159" s="11"/>
      <c r="E159" s="11"/>
      <c r="F159" s="11">
        <f t="shared" si="127"/>
        <v>30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6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6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6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6"/>
      <c r="BD159" s="18"/>
      <c r="BE159" s="11"/>
      <c r="BF159" s="11">
        <v>30</v>
      </c>
      <c r="BG159" s="11"/>
      <c r="BH159" s="11"/>
      <c r="BI159" s="10">
        <v>3</v>
      </c>
      <c r="BJ159" s="55" t="s">
        <v>209</v>
      </c>
      <c r="BK159" s="62"/>
      <c r="BL159" s="11"/>
      <c r="BM159" s="11"/>
      <c r="BN159" s="11"/>
      <c r="BO159" s="11"/>
      <c r="BP159" s="10"/>
      <c r="BQ159" s="156"/>
      <c r="BR159" s="18"/>
      <c r="BS159" s="17"/>
      <c r="BT159" s="17"/>
      <c r="BU159" s="17"/>
      <c r="BV159" s="21"/>
      <c r="BW159" s="81"/>
      <c r="BX159" s="18">
        <f t="shared" si="128"/>
        <v>3</v>
      </c>
      <c r="BY159" s="59">
        <v>3</v>
      </c>
    </row>
    <row r="160" spans="1:77" s="27" customFormat="1" ht="20.100000000000001" customHeight="1" x14ac:dyDescent="0.3">
      <c r="A160" s="60">
        <v>86</v>
      </c>
      <c r="B160" s="129" t="s">
        <v>78</v>
      </c>
      <c r="C160" s="18">
        <f t="shared" si="129"/>
        <v>15</v>
      </c>
      <c r="D160" s="11"/>
      <c r="E160" s="11"/>
      <c r="F160" s="11">
        <f t="shared" si="127"/>
        <v>15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6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6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6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6"/>
      <c r="BD160" s="18"/>
      <c r="BE160" s="11"/>
      <c r="BF160" s="11">
        <v>15</v>
      </c>
      <c r="BG160" s="11"/>
      <c r="BH160" s="11"/>
      <c r="BI160" s="10">
        <v>1</v>
      </c>
      <c r="BJ160" s="55" t="s">
        <v>211</v>
      </c>
      <c r="BK160" s="62"/>
      <c r="BL160" s="11"/>
      <c r="BM160" s="11"/>
      <c r="BN160" s="11"/>
      <c r="BO160" s="11"/>
      <c r="BP160" s="10"/>
      <c r="BQ160" s="156"/>
      <c r="BR160" s="18"/>
      <c r="BS160" s="17"/>
      <c r="BT160" s="17"/>
      <c r="BU160" s="17"/>
      <c r="BV160" s="21"/>
      <c r="BW160" s="81"/>
      <c r="BX160" s="18">
        <f t="shared" si="128"/>
        <v>1</v>
      </c>
      <c r="BY160" s="59">
        <v>1</v>
      </c>
    </row>
    <row r="161" spans="1:77" s="27" customFormat="1" ht="20.100000000000001" customHeight="1" x14ac:dyDescent="0.3">
      <c r="A161" s="60">
        <v>87</v>
      </c>
      <c r="B161" s="129" t="s">
        <v>201</v>
      </c>
      <c r="C161" s="18">
        <f t="shared" si="129"/>
        <v>15</v>
      </c>
      <c r="D161" s="11"/>
      <c r="E161" s="11">
        <f>L161+S161+Z161+AG161+AM161+AS161+BE161+BL161</f>
        <v>15</v>
      </c>
      <c r="F161" s="11">
        <f t="shared" si="127"/>
        <v>0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6"/>
      <c r="BD161" s="18"/>
      <c r="BE161" s="11">
        <v>15</v>
      </c>
      <c r="BF161" s="11"/>
      <c r="BG161" s="11"/>
      <c r="BH161" s="11"/>
      <c r="BI161" s="10">
        <v>2</v>
      </c>
      <c r="BJ161" s="55" t="s">
        <v>211</v>
      </c>
      <c r="BK161" s="62"/>
      <c r="BL161" s="11"/>
      <c r="BM161" s="11"/>
      <c r="BN161" s="11"/>
      <c r="BO161" s="11"/>
      <c r="BP161" s="10"/>
      <c r="BQ161" s="156"/>
      <c r="BR161" s="18"/>
      <c r="BS161" s="17"/>
      <c r="BT161" s="17"/>
      <c r="BU161" s="17"/>
      <c r="BV161" s="21"/>
      <c r="BW161" s="81"/>
      <c r="BX161" s="18">
        <f t="shared" si="128"/>
        <v>2</v>
      </c>
      <c r="BY161" s="59">
        <v>2</v>
      </c>
    </row>
    <row r="162" spans="1:77" s="27" customFormat="1" ht="35.1" customHeight="1" x14ac:dyDescent="0.3">
      <c r="A162" s="60">
        <v>88</v>
      </c>
      <c r="B162" s="129" t="s">
        <v>81</v>
      </c>
      <c r="C162" s="18">
        <f t="shared" si="129"/>
        <v>30</v>
      </c>
      <c r="D162" s="11"/>
      <c r="E162" s="11"/>
      <c r="F162" s="11">
        <f t="shared" si="127"/>
        <v>30</v>
      </c>
      <c r="G162" s="11"/>
      <c r="H162" s="11"/>
      <c r="I162" s="11"/>
      <c r="J162" s="17"/>
      <c r="K162" s="62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81"/>
      <c r="Y162" s="18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55"/>
      <c r="AL162" s="62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81"/>
      <c r="AX162" s="18"/>
      <c r="AY162" s="11"/>
      <c r="AZ162" s="11"/>
      <c r="BA162" s="11"/>
      <c r="BB162" s="10"/>
      <c r="BC162" s="156"/>
      <c r="BD162" s="18"/>
      <c r="BE162" s="11"/>
      <c r="BF162" s="11">
        <v>30</v>
      </c>
      <c r="BG162" s="11"/>
      <c r="BH162" s="11"/>
      <c r="BI162" s="10">
        <v>2</v>
      </c>
      <c r="BJ162" s="55" t="s">
        <v>211</v>
      </c>
      <c r="BK162" s="62"/>
      <c r="BL162" s="11"/>
      <c r="BM162" s="11"/>
      <c r="BN162" s="11"/>
      <c r="BO162" s="11"/>
      <c r="BP162" s="10"/>
      <c r="BQ162" s="156"/>
      <c r="BR162" s="18"/>
      <c r="BS162" s="17"/>
      <c r="BT162" s="17"/>
      <c r="BU162" s="17"/>
      <c r="BV162" s="21"/>
      <c r="BW162" s="81"/>
      <c r="BX162" s="18">
        <f t="shared" si="128"/>
        <v>2</v>
      </c>
      <c r="BY162" s="59">
        <v>2</v>
      </c>
    </row>
    <row r="163" spans="1:77" s="27" customFormat="1" ht="35.1" customHeight="1" x14ac:dyDescent="0.3">
      <c r="A163" s="60">
        <v>89</v>
      </c>
      <c r="B163" s="129" t="s">
        <v>121</v>
      </c>
      <c r="C163" s="449">
        <v>30</v>
      </c>
      <c r="D163" s="470"/>
      <c r="E163" s="470"/>
      <c r="F163" s="470">
        <v>30</v>
      </c>
      <c r="G163" s="455"/>
      <c r="H163" s="455"/>
      <c r="I163" s="455"/>
      <c r="J163" s="509"/>
      <c r="K163" s="457"/>
      <c r="L163" s="455"/>
      <c r="M163" s="455"/>
      <c r="N163" s="455"/>
      <c r="O163" s="455"/>
      <c r="P163" s="445"/>
      <c r="Q163" s="476"/>
      <c r="R163" s="447"/>
      <c r="S163" s="455"/>
      <c r="T163" s="470"/>
      <c r="U163" s="470"/>
      <c r="V163" s="470"/>
      <c r="W163" s="503"/>
      <c r="X163" s="473"/>
      <c r="Y163" s="447"/>
      <c r="Z163" s="455"/>
      <c r="AA163" s="470"/>
      <c r="AB163" s="470"/>
      <c r="AC163" s="470"/>
      <c r="AD163" s="445"/>
      <c r="AE163" s="478"/>
      <c r="AF163" s="447"/>
      <c r="AG163" s="455"/>
      <c r="AH163" s="470">
        <v>15</v>
      </c>
      <c r="AI163" s="470"/>
      <c r="AJ163" s="445">
        <v>2</v>
      </c>
      <c r="AK163" s="481" t="s">
        <v>211</v>
      </c>
      <c r="AL163" s="457"/>
      <c r="AM163" s="455"/>
      <c r="AN163" s="470">
        <v>15</v>
      </c>
      <c r="AO163" s="470"/>
      <c r="AP163" s="445">
        <v>2</v>
      </c>
      <c r="AQ163" s="478" t="s">
        <v>211</v>
      </c>
      <c r="AR163" s="449"/>
      <c r="AS163" s="455"/>
      <c r="AT163" s="470"/>
      <c r="AU163" s="470"/>
      <c r="AV163" s="503"/>
      <c r="AW163" s="473"/>
      <c r="AX163" s="449"/>
      <c r="AY163" s="470"/>
      <c r="AZ163" s="470"/>
      <c r="BA163" s="470"/>
      <c r="BB163" s="445"/>
      <c r="BC163" s="478"/>
      <c r="BD163" s="447"/>
      <c r="BE163" s="455"/>
      <c r="BF163" s="470"/>
      <c r="BG163" s="470"/>
      <c r="BH163" s="470"/>
      <c r="BI163" s="445"/>
      <c r="BJ163" s="481"/>
      <c r="BK163" s="457"/>
      <c r="BL163" s="455"/>
      <c r="BM163" s="470"/>
      <c r="BN163" s="470"/>
      <c r="BO163" s="470"/>
      <c r="BP163" s="445"/>
      <c r="BQ163" s="478"/>
      <c r="BR163" s="447"/>
      <c r="BS163" s="470"/>
      <c r="BT163" s="470"/>
      <c r="BU163" s="470"/>
      <c r="BV163" s="452"/>
      <c r="BW163" s="473"/>
      <c r="BX163" s="506">
        <f t="shared" si="128"/>
        <v>4</v>
      </c>
      <c r="BY163" s="500">
        <v>4</v>
      </c>
    </row>
    <row r="164" spans="1:77" s="27" customFormat="1" ht="20.100000000000001" customHeight="1" x14ac:dyDescent="0.3">
      <c r="A164" s="60">
        <v>90</v>
      </c>
      <c r="B164" s="129" t="s">
        <v>117</v>
      </c>
      <c r="C164" s="450"/>
      <c r="D164" s="471"/>
      <c r="E164" s="471"/>
      <c r="F164" s="471"/>
      <c r="G164" s="455"/>
      <c r="H164" s="455"/>
      <c r="I164" s="455"/>
      <c r="J164" s="509"/>
      <c r="K164" s="457"/>
      <c r="L164" s="455"/>
      <c r="M164" s="455"/>
      <c r="N164" s="455"/>
      <c r="O164" s="455"/>
      <c r="P164" s="445"/>
      <c r="Q164" s="476"/>
      <c r="R164" s="447"/>
      <c r="S164" s="455"/>
      <c r="T164" s="471"/>
      <c r="U164" s="471"/>
      <c r="V164" s="471"/>
      <c r="W164" s="504"/>
      <c r="X164" s="474"/>
      <c r="Y164" s="447"/>
      <c r="Z164" s="455"/>
      <c r="AA164" s="471"/>
      <c r="AB164" s="471"/>
      <c r="AC164" s="471"/>
      <c r="AD164" s="445"/>
      <c r="AE164" s="479"/>
      <c r="AF164" s="447"/>
      <c r="AG164" s="455"/>
      <c r="AH164" s="471"/>
      <c r="AI164" s="471"/>
      <c r="AJ164" s="445"/>
      <c r="AK164" s="482"/>
      <c r="AL164" s="457"/>
      <c r="AM164" s="455"/>
      <c r="AN164" s="471"/>
      <c r="AO164" s="471"/>
      <c r="AP164" s="445"/>
      <c r="AQ164" s="479"/>
      <c r="AR164" s="450"/>
      <c r="AS164" s="455"/>
      <c r="AT164" s="471"/>
      <c r="AU164" s="471"/>
      <c r="AV164" s="504"/>
      <c r="AW164" s="474"/>
      <c r="AX164" s="450"/>
      <c r="AY164" s="471"/>
      <c r="AZ164" s="471"/>
      <c r="BA164" s="471"/>
      <c r="BB164" s="445"/>
      <c r="BC164" s="479"/>
      <c r="BD164" s="447"/>
      <c r="BE164" s="455"/>
      <c r="BF164" s="471"/>
      <c r="BG164" s="471"/>
      <c r="BH164" s="471"/>
      <c r="BI164" s="445"/>
      <c r="BJ164" s="482"/>
      <c r="BK164" s="457"/>
      <c r="BL164" s="455"/>
      <c r="BM164" s="471"/>
      <c r="BN164" s="471"/>
      <c r="BO164" s="471"/>
      <c r="BP164" s="445"/>
      <c r="BQ164" s="479"/>
      <c r="BR164" s="447"/>
      <c r="BS164" s="471"/>
      <c r="BT164" s="471"/>
      <c r="BU164" s="471"/>
      <c r="BV164" s="453"/>
      <c r="BW164" s="474"/>
      <c r="BX164" s="507"/>
      <c r="BY164" s="501"/>
    </row>
    <row r="165" spans="1:77" s="27" customFormat="1" ht="20.100000000000001" customHeight="1" x14ac:dyDescent="0.3">
      <c r="A165" s="60">
        <v>91</v>
      </c>
      <c r="B165" s="129" t="s">
        <v>119</v>
      </c>
      <c r="C165" s="450"/>
      <c r="D165" s="471"/>
      <c r="E165" s="471"/>
      <c r="F165" s="471"/>
      <c r="G165" s="455"/>
      <c r="H165" s="455"/>
      <c r="I165" s="455"/>
      <c r="J165" s="509"/>
      <c r="K165" s="457"/>
      <c r="L165" s="455"/>
      <c r="M165" s="455"/>
      <c r="N165" s="455"/>
      <c r="O165" s="455"/>
      <c r="P165" s="445"/>
      <c r="Q165" s="476"/>
      <c r="R165" s="447"/>
      <c r="S165" s="455"/>
      <c r="T165" s="471"/>
      <c r="U165" s="471"/>
      <c r="V165" s="471"/>
      <c r="W165" s="504"/>
      <c r="X165" s="474"/>
      <c r="Y165" s="447"/>
      <c r="Z165" s="455"/>
      <c r="AA165" s="471"/>
      <c r="AB165" s="471"/>
      <c r="AC165" s="471"/>
      <c r="AD165" s="445"/>
      <c r="AE165" s="479"/>
      <c r="AF165" s="447"/>
      <c r="AG165" s="455"/>
      <c r="AH165" s="471"/>
      <c r="AI165" s="471"/>
      <c r="AJ165" s="445"/>
      <c r="AK165" s="482"/>
      <c r="AL165" s="457"/>
      <c r="AM165" s="455"/>
      <c r="AN165" s="471"/>
      <c r="AO165" s="471"/>
      <c r="AP165" s="445"/>
      <c r="AQ165" s="479"/>
      <c r="AR165" s="450"/>
      <c r="AS165" s="455"/>
      <c r="AT165" s="471"/>
      <c r="AU165" s="471"/>
      <c r="AV165" s="504"/>
      <c r="AW165" s="474"/>
      <c r="AX165" s="450"/>
      <c r="AY165" s="471"/>
      <c r="AZ165" s="471"/>
      <c r="BA165" s="471"/>
      <c r="BB165" s="445"/>
      <c r="BC165" s="479"/>
      <c r="BD165" s="447"/>
      <c r="BE165" s="455"/>
      <c r="BF165" s="471"/>
      <c r="BG165" s="471"/>
      <c r="BH165" s="471"/>
      <c r="BI165" s="445"/>
      <c r="BJ165" s="482"/>
      <c r="BK165" s="457"/>
      <c r="BL165" s="455"/>
      <c r="BM165" s="471"/>
      <c r="BN165" s="471"/>
      <c r="BO165" s="471"/>
      <c r="BP165" s="445"/>
      <c r="BQ165" s="479"/>
      <c r="BR165" s="447"/>
      <c r="BS165" s="471"/>
      <c r="BT165" s="471"/>
      <c r="BU165" s="471"/>
      <c r="BV165" s="453"/>
      <c r="BW165" s="474"/>
      <c r="BX165" s="507"/>
      <c r="BY165" s="501"/>
    </row>
    <row r="166" spans="1:77" s="27" customFormat="1" ht="20.100000000000001" customHeight="1" x14ac:dyDescent="0.3">
      <c r="A166" s="60">
        <v>92</v>
      </c>
      <c r="B166" s="129" t="s">
        <v>118</v>
      </c>
      <c r="C166" s="450"/>
      <c r="D166" s="471"/>
      <c r="E166" s="471"/>
      <c r="F166" s="471"/>
      <c r="G166" s="455"/>
      <c r="H166" s="455"/>
      <c r="I166" s="455"/>
      <c r="J166" s="509"/>
      <c r="K166" s="457"/>
      <c r="L166" s="455"/>
      <c r="M166" s="455"/>
      <c r="N166" s="455"/>
      <c r="O166" s="455"/>
      <c r="P166" s="445"/>
      <c r="Q166" s="476"/>
      <c r="R166" s="447"/>
      <c r="S166" s="455"/>
      <c r="T166" s="471"/>
      <c r="U166" s="471"/>
      <c r="V166" s="471"/>
      <c r="W166" s="504"/>
      <c r="X166" s="474"/>
      <c r="Y166" s="447"/>
      <c r="Z166" s="455"/>
      <c r="AA166" s="471"/>
      <c r="AB166" s="471"/>
      <c r="AC166" s="471"/>
      <c r="AD166" s="445"/>
      <c r="AE166" s="479"/>
      <c r="AF166" s="447"/>
      <c r="AG166" s="455"/>
      <c r="AH166" s="471"/>
      <c r="AI166" s="471"/>
      <c r="AJ166" s="445"/>
      <c r="AK166" s="482"/>
      <c r="AL166" s="457"/>
      <c r="AM166" s="455"/>
      <c r="AN166" s="471"/>
      <c r="AO166" s="471"/>
      <c r="AP166" s="445"/>
      <c r="AQ166" s="479"/>
      <c r="AR166" s="450"/>
      <c r="AS166" s="455"/>
      <c r="AT166" s="471"/>
      <c r="AU166" s="471"/>
      <c r="AV166" s="504"/>
      <c r="AW166" s="474"/>
      <c r="AX166" s="450"/>
      <c r="AY166" s="471"/>
      <c r="AZ166" s="471"/>
      <c r="BA166" s="471"/>
      <c r="BB166" s="445"/>
      <c r="BC166" s="479"/>
      <c r="BD166" s="447"/>
      <c r="BE166" s="455"/>
      <c r="BF166" s="471"/>
      <c r="BG166" s="471"/>
      <c r="BH166" s="471"/>
      <c r="BI166" s="445"/>
      <c r="BJ166" s="482"/>
      <c r="BK166" s="457"/>
      <c r="BL166" s="455"/>
      <c r="BM166" s="471"/>
      <c r="BN166" s="471"/>
      <c r="BO166" s="471"/>
      <c r="BP166" s="445"/>
      <c r="BQ166" s="479"/>
      <c r="BR166" s="447"/>
      <c r="BS166" s="471"/>
      <c r="BT166" s="471"/>
      <c r="BU166" s="471"/>
      <c r="BV166" s="453"/>
      <c r="BW166" s="474"/>
      <c r="BX166" s="507"/>
      <c r="BY166" s="501"/>
    </row>
    <row r="167" spans="1:77" s="27" customFormat="1" ht="20.100000000000001" customHeight="1" thickBot="1" x14ac:dyDescent="0.35">
      <c r="A167" s="69">
        <v>93</v>
      </c>
      <c r="B167" s="130" t="s">
        <v>120</v>
      </c>
      <c r="C167" s="451"/>
      <c r="D167" s="472"/>
      <c r="E167" s="472"/>
      <c r="F167" s="472"/>
      <c r="G167" s="456"/>
      <c r="H167" s="456"/>
      <c r="I167" s="456"/>
      <c r="J167" s="510"/>
      <c r="K167" s="458"/>
      <c r="L167" s="456"/>
      <c r="M167" s="456"/>
      <c r="N167" s="456"/>
      <c r="O167" s="456"/>
      <c r="P167" s="446"/>
      <c r="Q167" s="477"/>
      <c r="R167" s="448"/>
      <c r="S167" s="456"/>
      <c r="T167" s="472"/>
      <c r="U167" s="472"/>
      <c r="V167" s="472"/>
      <c r="W167" s="505"/>
      <c r="X167" s="475"/>
      <c r="Y167" s="448"/>
      <c r="Z167" s="456"/>
      <c r="AA167" s="472"/>
      <c r="AB167" s="472"/>
      <c r="AC167" s="472"/>
      <c r="AD167" s="446"/>
      <c r="AE167" s="480"/>
      <c r="AF167" s="448"/>
      <c r="AG167" s="456"/>
      <c r="AH167" s="472"/>
      <c r="AI167" s="472"/>
      <c r="AJ167" s="446"/>
      <c r="AK167" s="483"/>
      <c r="AL167" s="458"/>
      <c r="AM167" s="456"/>
      <c r="AN167" s="472"/>
      <c r="AO167" s="472"/>
      <c r="AP167" s="446"/>
      <c r="AQ167" s="480"/>
      <c r="AR167" s="451"/>
      <c r="AS167" s="456"/>
      <c r="AT167" s="472"/>
      <c r="AU167" s="472"/>
      <c r="AV167" s="505"/>
      <c r="AW167" s="475"/>
      <c r="AX167" s="451"/>
      <c r="AY167" s="472"/>
      <c r="AZ167" s="472"/>
      <c r="BA167" s="472"/>
      <c r="BB167" s="446"/>
      <c r="BC167" s="480"/>
      <c r="BD167" s="448"/>
      <c r="BE167" s="456"/>
      <c r="BF167" s="472"/>
      <c r="BG167" s="472"/>
      <c r="BH167" s="472"/>
      <c r="BI167" s="446"/>
      <c r="BJ167" s="483"/>
      <c r="BK167" s="458"/>
      <c r="BL167" s="456"/>
      <c r="BM167" s="472"/>
      <c r="BN167" s="472"/>
      <c r="BO167" s="472"/>
      <c r="BP167" s="446"/>
      <c r="BQ167" s="480"/>
      <c r="BR167" s="448"/>
      <c r="BS167" s="472"/>
      <c r="BT167" s="472"/>
      <c r="BU167" s="472"/>
      <c r="BV167" s="454"/>
      <c r="BW167" s="475"/>
      <c r="BX167" s="508"/>
      <c r="BY167" s="502"/>
    </row>
    <row r="168" spans="1:77" s="392" customFormat="1" ht="24.9" customHeight="1" thickBot="1" x14ac:dyDescent="0.35">
      <c r="A168" s="393"/>
      <c r="B168" s="294" t="s">
        <v>190</v>
      </c>
      <c r="C168" s="313">
        <f t="shared" ref="C168:L168" si="130">SUM(C149:C167)</f>
        <v>315</v>
      </c>
      <c r="D168" s="311">
        <f t="shared" si="130"/>
        <v>0</v>
      </c>
      <c r="E168" s="311">
        <f t="shared" si="130"/>
        <v>15</v>
      </c>
      <c r="F168" s="311">
        <f t="shared" si="130"/>
        <v>300</v>
      </c>
      <c r="G168" s="311">
        <f t="shared" si="130"/>
        <v>0</v>
      </c>
      <c r="H168" s="311">
        <f t="shared" si="130"/>
        <v>0</v>
      </c>
      <c r="I168" s="311">
        <f t="shared" si="130"/>
        <v>0</v>
      </c>
      <c r="J168" s="383">
        <f t="shared" si="130"/>
        <v>0</v>
      </c>
      <c r="K168" s="310">
        <f t="shared" si="130"/>
        <v>0</v>
      </c>
      <c r="L168" s="311">
        <f t="shared" si="130"/>
        <v>0</v>
      </c>
      <c r="M168" s="311"/>
      <c r="N168" s="311"/>
      <c r="O168" s="311"/>
      <c r="P168" s="311">
        <f>SUM(P149:P167)</f>
        <v>0</v>
      </c>
      <c r="Q168" s="314"/>
      <c r="R168" s="313">
        <f>SUM(R149:R167)</f>
        <v>0</v>
      </c>
      <c r="S168" s="311">
        <f>SUM(S149:S167)</f>
        <v>0</v>
      </c>
      <c r="T168" s="311"/>
      <c r="U168" s="311">
        <f>SUM(U149:U167)</f>
        <v>0</v>
      </c>
      <c r="V168" s="311"/>
      <c r="W168" s="311"/>
      <c r="X168" s="316"/>
      <c r="Y168" s="313">
        <f>SUM(Y149:Y167)</f>
        <v>0</v>
      </c>
      <c r="Z168" s="311">
        <f>SUM(Z149:Z167)</f>
        <v>0</v>
      </c>
      <c r="AA168" s="311"/>
      <c r="AB168" s="311"/>
      <c r="AC168" s="311"/>
      <c r="AD168" s="311">
        <f>SUM(AD149:AD167)</f>
        <v>0</v>
      </c>
      <c r="AE168" s="314"/>
      <c r="AF168" s="313">
        <f>SUM(AF149:AF167)</f>
        <v>0</v>
      </c>
      <c r="AG168" s="311">
        <f>SUM(AG149:AG167)</f>
        <v>0</v>
      </c>
      <c r="AH168" s="311"/>
      <c r="AI168" s="311"/>
      <c r="AJ168" s="311">
        <f>SUM(AJ149:AJ167)</f>
        <v>2</v>
      </c>
      <c r="AK168" s="315"/>
      <c r="AL168" s="310">
        <f>SUM(AL149:AL167)</f>
        <v>0</v>
      </c>
      <c r="AM168" s="311">
        <f>SUM(AM149:AM167)</f>
        <v>0</v>
      </c>
      <c r="AN168" s="311"/>
      <c r="AO168" s="311"/>
      <c r="AP168" s="311">
        <f>SUM(AP149:AP167)</f>
        <v>6</v>
      </c>
      <c r="AQ168" s="314"/>
      <c r="AR168" s="313">
        <f>SUM(AR149:AR167)</f>
        <v>0</v>
      </c>
      <c r="AS168" s="311">
        <f>SUM(AS149:AS167)</f>
        <v>0</v>
      </c>
      <c r="AT168" s="311"/>
      <c r="AU168" s="311"/>
      <c r="AV168" s="311">
        <f>SUM(AV149:AV167)</f>
        <v>3</v>
      </c>
      <c r="AW168" s="316"/>
      <c r="AX168" s="313">
        <f>SUM(AX149:AX167)</f>
        <v>0</v>
      </c>
      <c r="AY168" s="311"/>
      <c r="AZ168" s="311"/>
      <c r="BA168" s="311"/>
      <c r="BB168" s="311">
        <f>SUM(BB149:BB167)</f>
        <v>3</v>
      </c>
      <c r="BC168" s="314"/>
      <c r="BD168" s="313">
        <f>SUM(BD149:BD167)</f>
        <v>0</v>
      </c>
      <c r="BE168" s="311">
        <f>SUM(BE149:BE167)</f>
        <v>15</v>
      </c>
      <c r="BF168" s="311">
        <f>SUM(BF149:BF167)</f>
        <v>105</v>
      </c>
      <c r="BG168" s="311"/>
      <c r="BH168" s="311">
        <f>SUM(BH149:BH167)</f>
        <v>0</v>
      </c>
      <c r="BI168" s="311">
        <f>SUM(BI149:BI167)</f>
        <v>12</v>
      </c>
      <c r="BJ168" s="315"/>
      <c r="BK168" s="310">
        <f>SUM(BK149:BK167)</f>
        <v>0</v>
      </c>
      <c r="BL168" s="311">
        <f>SUM(BL149:BL167)</f>
        <v>0</v>
      </c>
      <c r="BM168" s="311"/>
      <c r="BN168" s="311"/>
      <c r="BO168" s="311"/>
      <c r="BP168" s="311">
        <f>SUM(BP149:BP167)</f>
        <v>2</v>
      </c>
      <c r="BQ168" s="314"/>
      <c r="BR168" s="313">
        <f>SUM(BR149:BR167)</f>
        <v>0</v>
      </c>
      <c r="BS168" s="383"/>
      <c r="BT168" s="383"/>
      <c r="BU168" s="383"/>
      <c r="BV168" s="383">
        <f>SUM(BV149:BV167)</f>
        <v>4</v>
      </c>
      <c r="BW168" s="316"/>
      <c r="BX168" s="310">
        <f>P168+W168+AD168+AJ168+AP168+AV168+BB168+BI168+BP168+BV168</f>
        <v>32</v>
      </c>
      <c r="BY168" s="312">
        <v>32</v>
      </c>
    </row>
    <row r="169" spans="1:77" s="392" customFormat="1" ht="24.9" customHeight="1" thickBot="1" x14ac:dyDescent="0.35">
      <c r="A169" s="127"/>
      <c r="B169" s="459" t="s">
        <v>106</v>
      </c>
      <c r="C169" s="459"/>
      <c r="D169" s="459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59"/>
      <c r="AH169" s="459"/>
      <c r="AI169" s="459"/>
      <c r="AJ169" s="459"/>
      <c r="AK169" s="459"/>
      <c r="AL169" s="459"/>
      <c r="AM169" s="459"/>
      <c r="AN169" s="459"/>
      <c r="AO169" s="459"/>
      <c r="AP169" s="459"/>
      <c r="AQ169" s="459"/>
      <c r="AR169" s="459"/>
      <c r="AS169" s="459"/>
      <c r="AT169" s="459"/>
      <c r="AU169" s="459"/>
      <c r="AV169" s="459"/>
      <c r="AW169" s="459"/>
      <c r="AX169" s="459"/>
      <c r="AY169" s="459"/>
      <c r="AZ169" s="459"/>
      <c r="BA169" s="459"/>
      <c r="BB169" s="459"/>
      <c r="BC169" s="459"/>
      <c r="BD169" s="459"/>
      <c r="BE169" s="459"/>
      <c r="BF169" s="459"/>
      <c r="BG169" s="459"/>
      <c r="BH169" s="459"/>
      <c r="BI169" s="459"/>
      <c r="BJ169" s="459"/>
      <c r="BK169" s="459"/>
      <c r="BL169" s="459"/>
      <c r="BM169" s="459"/>
      <c r="BN169" s="459"/>
      <c r="BO169" s="459"/>
      <c r="BP169" s="459"/>
      <c r="BQ169" s="459"/>
      <c r="BR169" s="459"/>
      <c r="BS169" s="459"/>
      <c r="BT169" s="459"/>
      <c r="BU169" s="459"/>
      <c r="BV169" s="459"/>
      <c r="BW169" s="459"/>
      <c r="BX169" s="459"/>
      <c r="BY169" s="460"/>
    </row>
    <row r="170" spans="1:77" s="27" customFormat="1" ht="20.100000000000001" customHeight="1" thickBot="1" x14ac:dyDescent="0.35">
      <c r="A170" s="112">
        <v>94</v>
      </c>
      <c r="B170" s="102" t="s">
        <v>164</v>
      </c>
      <c r="C170" s="97">
        <f t="shared" ref="C170" si="131">SUM(D170:J170)</f>
        <v>120</v>
      </c>
      <c r="D170" s="98"/>
      <c r="E170" s="98"/>
      <c r="F170" s="98"/>
      <c r="G170" s="98"/>
      <c r="H170" s="98"/>
      <c r="I170" s="98"/>
      <c r="J170" s="99">
        <f>AC170+AU170+BA170+BH170+BO170+BU170</f>
        <v>120</v>
      </c>
      <c r="K170" s="89"/>
      <c r="L170" s="98"/>
      <c r="M170" s="98"/>
      <c r="N170" s="98"/>
      <c r="O170" s="98"/>
      <c r="P170" s="90"/>
      <c r="Q170" s="159"/>
      <c r="R170" s="97"/>
      <c r="S170" s="98"/>
      <c r="T170" s="98"/>
      <c r="U170" s="124"/>
      <c r="V170" s="98"/>
      <c r="W170" s="124"/>
      <c r="X170" s="100"/>
      <c r="Y170" s="97"/>
      <c r="Z170" s="98"/>
      <c r="AA170" s="98"/>
      <c r="AB170" s="98"/>
      <c r="AC170" s="98"/>
      <c r="AD170" s="90"/>
      <c r="AE170" s="159"/>
      <c r="AF170" s="97"/>
      <c r="AG170" s="98"/>
      <c r="AH170" s="98"/>
      <c r="AI170" s="98"/>
      <c r="AJ170" s="90"/>
      <c r="AK170" s="101"/>
      <c r="AL170" s="89"/>
      <c r="AM170" s="98"/>
      <c r="AN170" s="98"/>
      <c r="AO170" s="98"/>
      <c r="AP170" s="90"/>
      <c r="AQ170" s="159"/>
      <c r="AR170" s="97"/>
      <c r="AS170" s="98"/>
      <c r="AT170" s="98"/>
      <c r="AU170" s="98"/>
      <c r="AV170" s="90"/>
      <c r="AW170" s="100"/>
      <c r="AX170" s="97"/>
      <c r="AY170" s="98"/>
      <c r="AZ170" s="98"/>
      <c r="BA170" s="98"/>
      <c r="BB170" s="90"/>
      <c r="BC170" s="159"/>
      <c r="BD170" s="97"/>
      <c r="BE170" s="98"/>
      <c r="BF170" s="98"/>
      <c r="BG170" s="98"/>
      <c r="BH170" s="98">
        <v>30</v>
      </c>
      <c r="BI170" s="90">
        <v>1</v>
      </c>
      <c r="BJ170" s="101" t="s">
        <v>211</v>
      </c>
      <c r="BK170" s="89"/>
      <c r="BL170" s="98"/>
      <c r="BM170" s="98"/>
      <c r="BN170" s="98"/>
      <c r="BO170" s="98">
        <v>45</v>
      </c>
      <c r="BP170" s="90">
        <v>2</v>
      </c>
      <c r="BQ170" s="159" t="s">
        <v>211</v>
      </c>
      <c r="BR170" s="97"/>
      <c r="BS170" s="99"/>
      <c r="BT170" s="99"/>
      <c r="BU170" s="99">
        <v>45</v>
      </c>
      <c r="BV170" s="95">
        <v>2</v>
      </c>
      <c r="BW170" s="100" t="s">
        <v>211</v>
      </c>
      <c r="BX170" s="89">
        <f>P170+W170+AD170+AJ170+AP170+AV170+BB170+BI170+BP170+BV170</f>
        <v>5</v>
      </c>
      <c r="BY170" s="193">
        <v>5</v>
      </c>
    </row>
    <row r="171" spans="1:77" s="384" customFormat="1" ht="24.9" customHeight="1" thickBot="1" x14ac:dyDescent="0.35">
      <c r="A171" s="305"/>
      <c r="B171" s="390" t="s">
        <v>191</v>
      </c>
      <c r="C171" s="298">
        <f>SUM(C170)</f>
        <v>120</v>
      </c>
      <c r="D171" s="299">
        <f t="shared" ref="D171:BV171" si="132">SUM(D170)</f>
        <v>0</v>
      </c>
      <c r="E171" s="299">
        <f t="shared" si="132"/>
        <v>0</v>
      </c>
      <c r="F171" s="299">
        <f t="shared" si="132"/>
        <v>0</v>
      </c>
      <c r="G171" s="299">
        <f t="shared" si="132"/>
        <v>0</v>
      </c>
      <c r="H171" s="299">
        <f t="shared" si="132"/>
        <v>0</v>
      </c>
      <c r="I171" s="299">
        <f t="shared" si="132"/>
        <v>0</v>
      </c>
      <c r="J171" s="331">
        <f t="shared" si="132"/>
        <v>120</v>
      </c>
      <c r="K171" s="319">
        <f t="shared" si="132"/>
        <v>0</v>
      </c>
      <c r="L171" s="299">
        <f t="shared" si="132"/>
        <v>0</v>
      </c>
      <c r="M171" s="299">
        <f t="shared" si="132"/>
        <v>0</v>
      </c>
      <c r="N171" s="299">
        <f t="shared" ref="N171" si="133">SUM(N170)</f>
        <v>0</v>
      </c>
      <c r="O171" s="299">
        <f t="shared" si="132"/>
        <v>0</v>
      </c>
      <c r="P171" s="299">
        <f t="shared" si="132"/>
        <v>0</v>
      </c>
      <c r="Q171" s="321"/>
      <c r="R171" s="298">
        <f t="shared" si="132"/>
        <v>0</v>
      </c>
      <c r="S171" s="299">
        <f t="shared" si="132"/>
        <v>0</v>
      </c>
      <c r="T171" s="299">
        <f t="shared" si="132"/>
        <v>0</v>
      </c>
      <c r="U171" s="299">
        <f t="shared" ref="U171" si="134">SUM(U170)</f>
        <v>0</v>
      </c>
      <c r="V171" s="299">
        <f t="shared" si="132"/>
        <v>0</v>
      </c>
      <c r="W171" s="299">
        <f t="shared" si="132"/>
        <v>0</v>
      </c>
      <c r="X171" s="322"/>
      <c r="Y171" s="298">
        <f t="shared" si="132"/>
        <v>0</v>
      </c>
      <c r="Z171" s="299">
        <f t="shared" si="132"/>
        <v>0</v>
      </c>
      <c r="AA171" s="299">
        <f t="shared" si="132"/>
        <v>0</v>
      </c>
      <c r="AB171" s="299">
        <f t="shared" si="132"/>
        <v>0</v>
      </c>
      <c r="AC171" s="299">
        <f t="shared" si="132"/>
        <v>0</v>
      </c>
      <c r="AD171" s="299">
        <f t="shared" si="132"/>
        <v>0</v>
      </c>
      <c r="AE171" s="321"/>
      <c r="AF171" s="298">
        <f t="shared" si="132"/>
        <v>0</v>
      </c>
      <c r="AG171" s="299">
        <f t="shared" si="132"/>
        <v>0</v>
      </c>
      <c r="AH171" s="299">
        <f t="shared" si="132"/>
        <v>0</v>
      </c>
      <c r="AI171" s="299">
        <f t="shared" si="132"/>
        <v>0</v>
      </c>
      <c r="AJ171" s="299">
        <f t="shared" si="132"/>
        <v>0</v>
      </c>
      <c r="AK171" s="301"/>
      <c r="AL171" s="319">
        <f t="shared" si="132"/>
        <v>0</v>
      </c>
      <c r="AM171" s="299">
        <f t="shared" si="132"/>
        <v>0</v>
      </c>
      <c r="AN171" s="299">
        <f t="shared" si="132"/>
        <v>0</v>
      </c>
      <c r="AO171" s="299">
        <f t="shared" si="132"/>
        <v>0</v>
      </c>
      <c r="AP171" s="299">
        <f t="shared" si="132"/>
        <v>0</v>
      </c>
      <c r="AQ171" s="321"/>
      <c r="AR171" s="298">
        <f t="shared" si="132"/>
        <v>0</v>
      </c>
      <c r="AS171" s="299">
        <f t="shared" si="132"/>
        <v>0</v>
      </c>
      <c r="AT171" s="299">
        <f t="shared" si="132"/>
        <v>0</v>
      </c>
      <c r="AU171" s="299">
        <f t="shared" si="132"/>
        <v>0</v>
      </c>
      <c r="AV171" s="299">
        <f t="shared" si="132"/>
        <v>0</v>
      </c>
      <c r="AW171" s="322"/>
      <c r="AX171" s="298">
        <f t="shared" si="132"/>
        <v>0</v>
      </c>
      <c r="AY171" s="299">
        <f t="shared" si="132"/>
        <v>0</v>
      </c>
      <c r="AZ171" s="299">
        <f t="shared" si="132"/>
        <v>0</v>
      </c>
      <c r="BA171" s="299">
        <f t="shared" si="132"/>
        <v>0</v>
      </c>
      <c r="BB171" s="299">
        <f t="shared" si="132"/>
        <v>0</v>
      </c>
      <c r="BC171" s="321"/>
      <c r="BD171" s="298">
        <f t="shared" si="132"/>
        <v>0</v>
      </c>
      <c r="BE171" s="299">
        <f t="shared" si="132"/>
        <v>0</v>
      </c>
      <c r="BF171" s="299">
        <f t="shared" si="132"/>
        <v>0</v>
      </c>
      <c r="BG171" s="299"/>
      <c r="BH171" s="299">
        <f t="shared" si="132"/>
        <v>30</v>
      </c>
      <c r="BI171" s="299">
        <f t="shared" si="132"/>
        <v>1</v>
      </c>
      <c r="BJ171" s="301"/>
      <c r="BK171" s="319">
        <f t="shared" si="132"/>
        <v>0</v>
      </c>
      <c r="BL171" s="299">
        <f t="shared" si="132"/>
        <v>0</v>
      </c>
      <c r="BM171" s="299">
        <f t="shared" si="132"/>
        <v>0</v>
      </c>
      <c r="BN171" s="299">
        <f t="shared" si="132"/>
        <v>0</v>
      </c>
      <c r="BO171" s="299">
        <f t="shared" si="132"/>
        <v>45</v>
      </c>
      <c r="BP171" s="299">
        <f t="shared" si="132"/>
        <v>2</v>
      </c>
      <c r="BQ171" s="321"/>
      <c r="BR171" s="298">
        <f t="shared" si="132"/>
        <v>0</v>
      </c>
      <c r="BS171" s="299">
        <f t="shared" si="132"/>
        <v>0</v>
      </c>
      <c r="BT171" s="299">
        <f t="shared" si="132"/>
        <v>0</v>
      </c>
      <c r="BU171" s="299">
        <f t="shared" si="132"/>
        <v>45</v>
      </c>
      <c r="BV171" s="299">
        <f t="shared" si="132"/>
        <v>2</v>
      </c>
      <c r="BW171" s="322"/>
      <c r="BX171" s="310">
        <f>P171+W171+AD171+AJ171+AP171+AV171+BB171+BI171+BP171+BV171</f>
        <v>5</v>
      </c>
      <c r="BY171" s="391">
        <v>5</v>
      </c>
    </row>
    <row r="172" spans="1:77" s="35" customFormat="1" ht="24.9" customHeight="1" thickBot="1" x14ac:dyDescent="0.35">
      <c r="A172" s="149"/>
      <c r="B172" s="103" t="s">
        <v>192</v>
      </c>
      <c r="C172" s="326">
        <f t="shared" ref="C172:P172" si="135">C171+C168+C147</f>
        <v>840</v>
      </c>
      <c r="D172" s="325">
        <f t="shared" si="135"/>
        <v>120</v>
      </c>
      <c r="E172" s="325">
        <f t="shared" si="135"/>
        <v>75</v>
      </c>
      <c r="F172" s="325">
        <f t="shared" si="135"/>
        <v>525</v>
      </c>
      <c r="G172" s="325">
        <f t="shared" si="135"/>
        <v>0</v>
      </c>
      <c r="H172" s="325">
        <f t="shared" si="135"/>
        <v>0</v>
      </c>
      <c r="I172" s="325">
        <f t="shared" si="135"/>
        <v>0</v>
      </c>
      <c r="J172" s="379">
        <f t="shared" si="135"/>
        <v>120</v>
      </c>
      <c r="K172" s="324">
        <f t="shared" si="135"/>
        <v>0</v>
      </c>
      <c r="L172" s="325">
        <f t="shared" si="135"/>
        <v>0</v>
      </c>
      <c r="M172" s="325">
        <f t="shared" si="135"/>
        <v>0</v>
      </c>
      <c r="N172" s="325">
        <f t="shared" si="135"/>
        <v>0</v>
      </c>
      <c r="O172" s="325">
        <f t="shared" si="135"/>
        <v>0</v>
      </c>
      <c r="P172" s="325">
        <f t="shared" si="135"/>
        <v>0</v>
      </c>
      <c r="Q172" s="327"/>
      <c r="R172" s="326">
        <f t="shared" ref="R172:W172" si="136">R171+R168+R147</f>
        <v>0</v>
      </c>
      <c r="S172" s="325">
        <f t="shared" si="136"/>
        <v>0</v>
      </c>
      <c r="T172" s="325">
        <f t="shared" si="136"/>
        <v>0</v>
      </c>
      <c r="U172" s="325">
        <f t="shared" si="136"/>
        <v>0</v>
      </c>
      <c r="V172" s="325">
        <f t="shared" si="136"/>
        <v>0</v>
      </c>
      <c r="W172" s="325">
        <f t="shared" si="136"/>
        <v>0</v>
      </c>
      <c r="X172" s="329"/>
      <c r="Y172" s="326">
        <f t="shared" ref="Y172:AD172" si="137">Y171+Y168+Y147</f>
        <v>15</v>
      </c>
      <c r="Z172" s="325">
        <f t="shared" si="137"/>
        <v>0</v>
      </c>
      <c r="AA172" s="325">
        <f t="shared" si="137"/>
        <v>15</v>
      </c>
      <c r="AB172" s="325">
        <f t="shared" si="137"/>
        <v>0</v>
      </c>
      <c r="AC172" s="325">
        <f t="shared" si="137"/>
        <v>0</v>
      </c>
      <c r="AD172" s="325">
        <f t="shared" si="137"/>
        <v>4</v>
      </c>
      <c r="AE172" s="327"/>
      <c r="AF172" s="326">
        <f>AF171+AF168+AF147</f>
        <v>30</v>
      </c>
      <c r="AG172" s="325">
        <f>AG171+AG168+AG147</f>
        <v>15</v>
      </c>
      <c r="AH172" s="325">
        <f>AH171+AH168+AH147</f>
        <v>15</v>
      </c>
      <c r="AI172" s="325">
        <f>AI171+AI168+AI147</f>
        <v>0</v>
      </c>
      <c r="AJ172" s="325">
        <f>AJ171+AJ168+AJ147</f>
        <v>10</v>
      </c>
      <c r="AK172" s="328"/>
      <c r="AL172" s="324">
        <f>AL171+AL168+AL147</f>
        <v>30</v>
      </c>
      <c r="AM172" s="325">
        <f>AM171+AM168+AM147</f>
        <v>0</v>
      </c>
      <c r="AN172" s="325">
        <f>AN171+AN168+AN147</f>
        <v>60</v>
      </c>
      <c r="AO172" s="325">
        <f>AO171+AO168+AO147</f>
        <v>0</v>
      </c>
      <c r="AP172" s="325">
        <f>AP171+AP168+AP147</f>
        <v>17</v>
      </c>
      <c r="AQ172" s="327"/>
      <c r="AR172" s="326">
        <f>AR171+AR168+AR147</f>
        <v>0</v>
      </c>
      <c r="AS172" s="325">
        <f>AS171+AS168+AS147</f>
        <v>0</v>
      </c>
      <c r="AT172" s="325">
        <f>AT171+AT168+AT147</f>
        <v>0</v>
      </c>
      <c r="AU172" s="325">
        <f>AU171+AU168+AU147</f>
        <v>0</v>
      </c>
      <c r="AV172" s="325">
        <f>AV171+AV168+AV147</f>
        <v>3</v>
      </c>
      <c r="AW172" s="329"/>
      <c r="AX172" s="326">
        <f>AX171+AX168+AX147</f>
        <v>0</v>
      </c>
      <c r="AY172" s="325">
        <f>AY171+AY168+AY147</f>
        <v>15</v>
      </c>
      <c r="AZ172" s="325">
        <f>AZ171+AZ168+AZ147</f>
        <v>0</v>
      </c>
      <c r="BA172" s="325">
        <f>BA171+BA168+BA147</f>
        <v>0</v>
      </c>
      <c r="BB172" s="325">
        <f>BB171+BB168+BB147</f>
        <v>5</v>
      </c>
      <c r="BC172" s="327"/>
      <c r="BD172" s="326">
        <f t="shared" ref="BD172:BI172" si="138">BD171+BD168+BD147</f>
        <v>15</v>
      </c>
      <c r="BE172" s="325">
        <f t="shared" si="138"/>
        <v>45</v>
      </c>
      <c r="BF172" s="325">
        <f t="shared" si="138"/>
        <v>150</v>
      </c>
      <c r="BG172" s="325">
        <f t="shared" si="138"/>
        <v>0</v>
      </c>
      <c r="BH172" s="325">
        <f t="shared" si="138"/>
        <v>30</v>
      </c>
      <c r="BI172" s="325">
        <f t="shared" si="138"/>
        <v>22</v>
      </c>
      <c r="BJ172" s="328"/>
      <c r="BK172" s="324">
        <f t="shared" ref="BK172:BP172" si="139">BK171+BK168+BK147</f>
        <v>15</v>
      </c>
      <c r="BL172" s="325">
        <f t="shared" si="139"/>
        <v>15</v>
      </c>
      <c r="BM172" s="325">
        <f t="shared" si="139"/>
        <v>0</v>
      </c>
      <c r="BN172" s="325">
        <f t="shared" si="139"/>
        <v>0</v>
      </c>
      <c r="BO172" s="325">
        <f t="shared" si="139"/>
        <v>45</v>
      </c>
      <c r="BP172" s="325">
        <f t="shared" si="139"/>
        <v>8</v>
      </c>
      <c r="BQ172" s="327"/>
      <c r="BR172" s="326">
        <f>BR171+BR168+BR147</f>
        <v>15</v>
      </c>
      <c r="BS172" s="325">
        <f>BS171+BS168+BS147</f>
        <v>75</v>
      </c>
      <c r="BT172" s="325">
        <f>BT171+BT168+BT147</f>
        <v>0</v>
      </c>
      <c r="BU172" s="325">
        <f>BU171+BU168+BU147</f>
        <v>45</v>
      </c>
      <c r="BV172" s="325">
        <f>BV171+BV168+BV147</f>
        <v>18</v>
      </c>
      <c r="BW172" s="329"/>
      <c r="BX172" s="324">
        <f>P172+W172+AD172+AJ172+AP172+AV172+BB172+BI172+BP172+BV172</f>
        <v>87</v>
      </c>
      <c r="BY172" s="385">
        <v>68</v>
      </c>
    </row>
    <row r="173" spans="1:77" s="52" customFormat="1" ht="30" customHeight="1" thickBot="1" x14ac:dyDescent="0.35">
      <c r="A173" s="252"/>
      <c r="B173" s="425" t="s">
        <v>39</v>
      </c>
      <c r="C173" s="426"/>
      <c r="D173" s="426"/>
      <c r="E173" s="426"/>
      <c r="F173" s="426"/>
      <c r="G173" s="426"/>
      <c r="H173" s="426"/>
      <c r="I173" s="426"/>
      <c r="J173" s="426"/>
      <c r="K173" s="426"/>
      <c r="L173" s="426"/>
      <c r="M173" s="426"/>
      <c r="N173" s="426"/>
      <c r="O173" s="426"/>
      <c r="P173" s="426"/>
      <c r="Q173" s="426"/>
      <c r="R173" s="426"/>
      <c r="S173" s="426"/>
      <c r="T173" s="426"/>
      <c r="U173" s="426"/>
      <c r="V173" s="426"/>
      <c r="W173" s="426"/>
      <c r="X173" s="426"/>
      <c r="Y173" s="426"/>
      <c r="Z173" s="426"/>
      <c r="AA173" s="426"/>
      <c r="AB173" s="426"/>
      <c r="AC173" s="426"/>
      <c r="AD173" s="426"/>
      <c r="AE173" s="426"/>
      <c r="AF173" s="426"/>
      <c r="AG173" s="426"/>
      <c r="AH173" s="426"/>
      <c r="AI173" s="426"/>
      <c r="AJ173" s="426"/>
      <c r="AK173" s="426"/>
      <c r="AL173" s="426"/>
      <c r="AM173" s="426"/>
      <c r="AN173" s="426"/>
      <c r="AO173" s="426"/>
      <c r="AP173" s="426"/>
      <c r="AQ173" s="426"/>
      <c r="AR173" s="426"/>
      <c r="AS173" s="426"/>
      <c r="AT173" s="426"/>
      <c r="AU173" s="426"/>
      <c r="AV173" s="426"/>
      <c r="AW173" s="426"/>
      <c r="AX173" s="426"/>
      <c r="AY173" s="426"/>
      <c r="AZ173" s="426"/>
      <c r="BA173" s="426"/>
      <c r="BB173" s="426"/>
      <c r="BC173" s="426"/>
      <c r="BD173" s="426"/>
      <c r="BE173" s="426"/>
      <c r="BF173" s="426"/>
      <c r="BG173" s="426"/>
      <c r="BH173" s="426"/>
      <c r="BI173" s="426"/>
      <c r="BJ173" s="426"/>
      <c r="BK173" s="426"/>
      <c r="BL173" s="426"/>
      <c r="BM173" s="426"/>
      <c r="BN173" s="426"/>
      <c r="BO173" s="426"/>
      <c r="BP173" s="426"/>
      <c r="BQ173" s="426"/>
      <c r="BR173" s="426"/>
      <c r="BS173" s="426"/>
      <c r="BT173" s="426"/>
      <c r="BU173" s="426"/>
      <c r="BV173" s="426"/>
      <c r="BW173" s="426"/>
      <c r="BX173" s="426"/>
      <c r="BY173" s="427"/>
    </row>
    <row r="174" spans="1:77" s="27" customFormat="1" ht="30" customHeight="1" x14ac:dyDescent="0.3">
      <c r="A174" s="490" t="s">
        <v>213</v>
      </c>
      <c r="B174" s="469" t="s">
        <v>0</v>
      </c>
      <c r="C174" s="438" t="s">
        <v>214</v>
      </c>
      <c r="D174" s="439"/>
      <c r="E174" s="439"/>
      <c r="F174" s="439"/>
      <c r="G174" s="439"/>
      <c r="H174" s="439"/>
      <c r="I174" s="439"/>
      <c r="J174" s="439"/>
      <c r="K174" s="422" t="s">
        <v>4</v>
      </c>
      <c r="L174" s="423"/>
      <c r="M174" s="423"/>
      <c r="N174" s="423"/>
      <c r="O174" s="423"/>
      <c r="P174" s="423"/>
      <c r="Q174" s="423"/>
      <c r="R174" s="423"/>
      <c r="S174" s="423"/>
      <c r="T174" s="423"/>
      <c r="U174" s="423"/>
      <c r="V174" s="423"/>
      <c r="W174" s="423"/>
      <c r="X174" s="424"/>
      <c r="Y174" s="423" t="s">
        <v>5</v>
      </c>
      <c r="Z174" s="423"/>
      <c r="AA174" s="423"/>
      <c r="AB174" s="423"/>
      <c r="AC174" s="423"/>
      <c r="AD174" s="423"/>
      <c r="AE174" s="423"/>
      <c r="AF174" s="423"/>
      <c r="AG174" s="423"/>
      <c r="AH174" s="423"/>
      <c r="AI174" s="423"/>
      <c r="AJ174" s="423"/>
      <c r="AK174" s="423"/>
      <c r="AL174" s="422" t="s">
        <v>6</v>
      </c>
      <c r="AM174" s="423"/>
      <c r="AN174" s="423"/>
      <c r="AO174" s="423"/>
      <c r="AP174" s="423"/>
      <c r="AQ174" s="423"/>
      <c r="AR174" s="423"/>
      <c r="AS174" s="423"/>
      <c r="AT174" s="423"/>
      <c r="AU174" s="423"/>
      <c r="AV174" s="423"/>
      <c r="AW174" s="424"/>
      <c r="AX174" s="423" t="s">
        <v>7</v>
      </c>
      <c r="AY174" s="423"/>
      <c r="AZ174" s="423"/>
      <c r="BA174" s="423"/>
      <c r="BB174" s="423"/>
      <c r="BC174" s="423"/>
      <c r="BD174" s="423"/>
      <c r="BE174" s="423"/>
      <c r="BF174" s="423"/>
      <c r="BG174" s="423"/>
      <c r="BH174" s="423"/>
      <c r="BI174" s="423"/>
      <c r="BJ174" s="423"/>
      <c r="BK174" s="422" t="s">
        <v>8</v>
      </c>
      <c r="BL174" s="423"/>
      <c r="BM174" s="423"/>
      <c r="BN174" s="423"/>
      <c r="BO174" s="423"/>
      <c r="BP174" s="423"/>
      <c r="BQ174" s="423"/>
      <c r="BR174" s="423"/>
      <c r="BS174" s="423"/>
      <c r="BT174" s="423"/>
      <c r="BU174" s="423"/>
      <c r="BV174" s="423"/>
      <c r="BW174" s="424"/>
      <c r="BX174" s="428" t="s">
        <v>208</v>
      </c>
      <c r="BY174" s="430" t="s">
        <v>224</v>
      </c>
    </row>
    <row r="175" spans="1:77" s="27" customFormat="1" ht="30" customHeight="1" thickBot="1" x14ac:dyDescent="0.35">
      <c r="A175" s="491"/>
      <c r="B175" s="462"/>
      <c r="C175" s="440"/>
      <c r="D175" s="441"/>
      <c r="E175" s="441"/>
      <c r="F175" s="441"/>
      <c r="G175" s="441"/>
      <c r="H175" s="441"/>
      <c r="I175" s="441"/>
      <c r="J175" s="441"/>
      <c r="K175" s="418" t="s">
        <v>9</v>
      </c>
      <c r="L175" s="419"/>
      <c r="M175" s="419"/>
      <c r="N175" s="419"/>
      <c r="O175" s="419"/>
      <c r="P175" s="419"/>
      <c r="Q175" s="420"/>
      <c r="R175" s="419" t="s">
        <v>220</v>
      </c>
      <c r="S175" s="419"/>
      <c r="T175" s="419"/>
      <c r="U175" s="419"/>
      <c r="V175" s="419"/>
      <c r="W175" s="419"/>
      <c r="X175" s="421"/>
      <c r="Y175" s="419" t="s">
        <v>10</v>
      </c>
      <c r="Z175" s="419"/>
      <c r="AA175" s="419"/>
      <c r="AB175" s="419"/>
      <c r="AC175" s="419"/>
      <c r="AD175" s="419"/>
      <c r="AE175" s="420"/>
      <c r="AF175" s="419" t="s">
        <v>11</v>
      </c>
      <c r="AG175" s="419"/>
      <c r="AH175" s="419"/>
      <c r="AI175" s="419"/>
      <c r="AJ175" s="419"/>
      <c r="AK175" s="419"/>
      <c r="AL175" s="418" t="s">
        <v>12</v>
      </c>
      <c r="AM175" s="419"/>
      <c r="AN175" s="419"/>
      <c r="AO175" s="419"/>
      <c r="AP175" s="419"/>
      <c r="AQ175" s="420"/>
      <c r="AR175" s="419" t="s">
        <v>13</v>
      </c>
      <c r="AS175" s="419"/>
      <c r="AT175" s="419"/>
      <c r="AU175" s="419"/>
      <c r="AV175" s="419"/>
      <c r="AW175" s="421"/>
      <c r="AX175" s="419" t="s">
        <v>14</v>
      </c>
      <c r="AY175" s="419"/>
      <c r="AZ175" s="419"/>
      <c r="BA175" s="419"/>
      <c r="BB175" s="419"/>
      <c r="BC175" s="420"/>
      <c r="BD175" s="419" t="s">
        <v>15</v>
      </c>
      <c r="BE175" s="419"/>
      <c r="BF175" s="419"/>
      <c r="BG175" s="419"/>
      <c r="BH175" s="419"/>
      <c r="BI175" s="419"/>
      <c r="BJ175" s="419"/>
      <c r="BK175" s="418" t="s">
        <v>16</v>
      </c>
      <c r="BL175" s="419"/>
      <c r="BM175" s="419"/>
      <c r="BN175" s="419"/>
      <c r="BO175" s="419"/>
      <c r="BP175" s="419"/>
      <c r="BQ175" s="420"/>
      <c r="BR175" s="419" t="s">
        <v>17</v>
      </c>
      <c r="BS175" s="419"/>
      <c r="BT175" s="419"/>
      <c r="BU175" s="419"/>
      <c r="BV175" s="419"/>
      <c r="BW175" s="421"/>
      <c r="BX175" s="428"/>
      <c r="BY175" s="431"/>
    </row>
    <row r="176" spans="1:77" s="34" customFormat="1" ht="159.9" customHeight="1" thickBot="1" x14ac:dyDescent="0.35">
      <c r="A176" s="492"/>
      <c r="B176" s="463"/>
      <c r="C176" s="179" t="s">
        <v>1</v>
      </c>
      <c r="D176" s="180" t="s">
        <v>217</v>
      </c>
      <c r="E176" s="180" t="s">
        <v>3</v>
      </c>
      <c r="F176" s="180" t="s">
        <v>218</v>
      </c>
      <c r="G176" s="180" t="s">
        <v>195</v>
      </c>
      <c r="H176" s="180" t="s">
        <v>215</v>
      </c>
      <c r="I176" s="180" t="s">
        <v>219</v>
      </c>
      <c r="J176" s="267" t="s">
        <v>164</v>
      </c>
      <c r="K176" s="105" t="s">
        <v>217</v>
      </c>
      <c r="L176" s="106" t="s">
        <v>3</v>
      </c>
      <c r="M176" s="106" t="str">
        <f>$F$9</f>
        <v>ZAJĘCIA WARSZTATOWE</v>
      </c>
      <c r="N176" s="106" t="s">
        <v>215</v>
      </c>
      <c r="O176" s="106" t="s">
        <v>219</v>
      </c>
      <c r="P176" s="106" t="s">
        <v>18</v>
      </c>
      <c r="Q176" s="154" t="s">
        <v>212</v>
      </c>
      <c r="R176" s="105" t="s">
        <v>217</v>
      </c>
      <c r="S176" s="106" t="s">
        <v>3</v>
      </c>
      <c r="T176" s="106" t="str">
        <f>$F$9</f>
        <v>ZAJĘCIA WARSZTATOWE</v>
      </c>
      <c r="U176" s="106" t="s">
        <v>215</v>
      </c>
      <c r="V176" s="106" t="s">
        <v>219</v>
      </c>
      <c r="W176" s="106" t="s">
        <v>18</v>
      </c>
      <c r="X176" s="109" t="s">
        <v>212</v>
      </c>
      <c r="Y176" s="105" t="s">
        <v>217</v>
      </c>
      <c r="Z176" s="106" t="s">
        <v>3</v>
      </c>
      <c r="AA176" s="106" t="str">
        <f>$F$9</f>
        <v>ZAJĘCIA WARSZTATOWE</v>
      </c>
      <c r="AB176" s="106" t="s">
        <v>215</v>
      </c>
      <c r="AC176" s="106" t="str">
        <f>$J$9</f>
        <v>PRAKTYKI ZAWODOWE</v>
      </c>
      <c r="AD176" s="106" t="s">
        <v>18</v>
      </c>
      <c r="AE176" s="154" t="s">
        <v>212</v>
      </c>
      <c r="AF176" s="105" t="s">
        <v>217</v>
      </c>
      <c r="AG176" s="106" t="s">
        <v>3</v>
      </c>
      <c r="AH176" s="106" t="str">
        <f>$AA$9</f>
        <v>ZAJĘCIA WARSZTATOWE</v>
      </c>
      <c r="AI176" s="106" t="s">
        <v>215</v>
      </c>
      <c r="AJ176" s="106" t="s">
        <v>18</v>
      </c>
      <c r="AK176" s="110" t="s">
        <v>212</v>
      </c>
      <c r="AL176" s="179" t="s">
        <v>217</v>
      </c>
      <c r="AM176" s="180" t="s">
        <v>3</v>
      </c>
      <c r="AN176" s="180" t="str">
        <f>$AA$9</f>
        <v>ZAJĘCIA WARSZTATOWE</v>
      </c>
      <c r="AO176" s="180" t="str">
        <f>$AI$9</f>
        <v>LEKTORATY J. OBCYCH</v>
      </c>
      <c r="AP176" s="180" t="s">
        <v>18</v>
      </c>
      <c r="AQ176" s="160" t="s">
        <v>212</v>
      </c>
      <c r="AR176" s="195" t="s">
        <v>217</v>
      </c>
      <c r="AS176" s="180" t="s">
        <v>3</v>
      </c>
      <c r="AT176" s="180" t="str">
        <f>$F$9</f>
        <v>ZAJĘCIA WARSZTATOWE</v>
      </c>
      <c r="AU176" s="180" t="s">
        <v>164</v>
      </c>
      <c r="AV176" s="180" t="s">
        <v>18</v>
      </c>
      <c r="AW176" s="111" t="s">
        <v>212</v>
      </c>
      <c r="AX176" s="105" t="s">
        <v>217</v>
      </c>
      <c r="AY176" s="106" t="str">
        <f>$F$9</f>
        <v>ZAJĘCIA WARSZTATOWE</v>
      </c>
      <c r="AZ176" s="106" t="s">
        <v>195</v>
      </c>
      <c r="BA176" s="106" t="s">
        <v>164</v>
      </c>
      <c r="BB176" s="106" t="s">
        <v>18</v>
      </c>
      <c r="BC176" s="154" t="s">
        <v>212</v>
      </c>
      <c r="BD176" s="105" t="s">
        <v>217</v>
      </c>
      <c r="BE176" s="106" t="s">
        <v>3</v>
      </c>
      <c r="BF176" s="106" t="str">
        <f>$AA$9</f>
        <v>ZAJĘCIA WARSZTATOWE</v>
      </c>
      <c r="BG176" s="106" t="s">
        <v>195</v>
      </c>
      <c r="BH176" s="106" t="s">
        <v>164</v>
      </c>
      <c r="BI176" s="106" t="s">
        <v>18</v>
      </c>
      <c r="BJ176" s="110" t="s">
        <v>212</v>
      </c>
      <c r="BK176" s="179" t="s">
        <v>217</v>
      </c>
      <c r="BL176" s="180" t="s">
        <v>3</v>
      </c>
      <c r="BM176" s="180" t="str">
        <f>$AA$9</f>
        <v>ZAJĘCIA WARSZTATOWE</v>
      </c>
      <c r="BN176" s="180" t="s">
        <v>195</v>
      </c>
      <c r="BO176" s="180" t="s">
        <v>164</v>
      </c>
      <c r="BP176" s="180" t="s">
        <v>18</v>
      </c>
      <c r="BQ176" s="160" t="s">
        <v>212</v>
      </c>
      <c r="BR176" s="195" t="s">
        <v>217</v>
      </c>
      <c r="BS176" s="180" t="str">
        <f>$F$9</f>
        <v>ZAJĘCIA WARSZTATOWE</v>
      </c>
      <c r="BT176" s="182" t="s">
        <v>195</v>
      </c>
      <c r="BU176" s="180" t="s">
        <v>164</v>
      </c>
      <c r="BV176" s="182" t="s">
        <v>18</v>
      </c>
      <c r="BW176" s="111" t="s">
        <v>212</v>
      </c>
      <c r="BX176" s="429"/>
      <c r="BY176" s="432"/>
    </row>
    <row r="177" spans="1:77" s="51" customFormat="1" ht="24.9" customHeight="1" thickBot="1" x14ac:dyDescent="0.35">
      <c r="A177" s="389"/>
      <c r="B177" s="459" t="s">
        <v>40</v>
      </c>
      <c r="C177" s="459"/>
      <c r="D177" s="459"/>
      <c r="E177" s="459"/>
      <c r="F177" s="459"/>
      <c r="G177" s="459"/>
      <c r="H177" s="459"/>
      <c r="I177" s="459"/>
      <c r="J177" s="459"/>
      <c r="K177" s="459"/>
      <c r="L177" s="459"/>
      <c r="M177" s="459"/>
      <c r="N177" s="459"/>
      <c r="O177" s="459"/>
      <c r="P177" s="459"/>
      <c r="Q177" s="459"/>
      <c r="R177" s="459"/>
      <c r="S177" s="459"/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  <c r="AG177" s="459"/>
      <c r="AH177" s="459"/>
      <c r="AI177" s="459"/>
      <c r="AJ177" s="459"/>
      <c r="AK177" s="459"/>
      <c r="AL177" s="459"/>
      <c r="AM177" s="459"/>
      <c r="AN177" s="459"/>
      <c r="AO177" s="459"/>
      <c r="AP177" s="459"/>
      <c r="AQ177" s="459"/>
      <c r="AR177" s="459"/>
      <c r="AS177" s="459"/>
      <c r="AT177" s="459"/>
      <c r="AU177" s="459"/>
      <c r="AV177" s="459"/>
      <c r="AW177" s="459"/>
      <c r="AX177" s="459"/>
      <c r="AY177" s="459"/>
      <c r="AZ177" s="459"/>
      <c r="BA177" s="459"/>
      <c r="BB177" s="459"/>
      <c r="BC177" s="459"/>
      <c r="BD177" s="459"/>
      <c r="BE177" s="459"/>
      <c r="BF177" s="459"/>
      <c r="BG177" s="459"/>
      <c r="BH177" s="459"/>
      <c r="BI177" s="459"/>
      <c r="BJ177" s="459"/>
      <c r="BK177" s="459"/>
      <c r="BL177" s="459"/>
      <c r="BM177" s="459"/>
      <c r="BN177" s="459"/>
      <c r="BO177" s="459"/>
      <c r="BP177" s="459"/>
      <c r="BQ177" s="459"/>
      <c r="BR177" s="459"/>
      <c r="BS177" s="459"/>
      <c r="BT177" s="459"/>
      <c r="BU177" s="459"/>
      <c r="BV177" s="459"/>
      <c r="BW177" s="459"/>
      <c r="BX177" s="459"/>
      <c r="BY177" s="460"/>
    </row>
    <row r="178" spans="1:77" s="27" customFormat="1" ht="20.100000000000001" customHeight="1" outlineLevel="1" thickBot="1" x14ac:dyDescent="0.35">
      <c r="A178" s="112">
        <v>95</v>
      </c>
      <c r="B178" s="102" t="s">
        <v>165</v>
      </c>
      <c r="C178" s="97">
        <f t="shared" ref="C178" si="140">SUM(D178:J178)</f>
        <v>15</v>
      </c>
      <c r="D178" s="98"/>
      <c r="E178" s="98"/>
      <c r="F178" s="98">
        <f>M178+T178+AA178+AH178+AN178+AT178+AY178+BF178+BM178+BS178</f>
        <v>15</v>
      </c>
      <c r="G178" s="98"/>
      <c r="H178" s="98"/>
      <c r="I178" s="98"/>
      <c r="J178" s="99"/>
      <c r="K178" s="89"/>
      <c r="L178" s="98"/>
      <c r="M178" s="98">
        <v>15</v>
      </c>
      <c r="N178" s="98"/>
      <c r="O178" s="98"/>
      <c r="P178" s="90">
        <v>1</v>
      </c>
      <c r="Q178" s="101" t="s">
        <v>211</v>
      </c>
      <c r="R178" s="174"/>
      <c r="S178" s="98"/>
      <c r="T178" s="98"/>
      <c r="U178" s="98"/>
      <c r="V178" s="98"/>
      <c r="W178" s="90"/>
      <c r="X178" s="100"/>
      <c r="Y178" s="97"/>
      <c r="Z178" s="98"/>
      <c r="AA178" s="98"/>
      <c r="AB178" s="98"/>
      <c r="AC178" s="98"/>
      <c r="AD178" s="90"/>
      <c r="AE178" s="159"/>
      <c r="AF178" s="97"/>
      <c r="AG178" s="98"/>
      <c r="AH178" s="98"/>
      <c r="AI178" s="98"/>
      <c r="AJ178" s="90"/>
      <c r="AK178" s="101"/>
      <c r="AL178" s="89"/>
      <c r="AM178" s="98"/>
      <c r="AN178" s="98"/>
      <c r="AO178" s="98"/>
      <c r="AP178" s="90"/>
      <c r="AQ178" s="159"/>
      <c r="AR178" s="97"/>
      <c r="AS178" s="98"/>
      <c r="AT178" s="98"/>
      <c r="AU178" s="98"/>
      <c r="AV178" s="90"/>
      <c r="AW178" s="100"/>
      <c r="AX178" s="97"/>
      <c r="AY178" s="98"/>
      <c r="AZ178" s="98"/>
      <c r="BA178" s="98"/>
      <c r="BB178" s="90"/>
      <c r="BC178" s="101"/>
      <c r="BD178" s="174"/>
      <c r="BE178" s="98"/>
      <c r="BF178" s="98"/>
      <c r="BG178" s="98"/>
      <c r="BH178" s="98"/>
      <c r="BI178" s="90"/>
      <c r="BJ178" s="101"/>
      <c r="BK178" s="89"/>
      <c r="BL178" s="98"/>
      <c r="BM178" s="98"/>
      <c r="BN178" s="98"/>
      <c r="BO178" s="98"/>
      <c r="BP178" s="90"/>
      <c r="BQ178" s="101"/>
      <c r="BR178" s="174"/>
      <c r="BS178" s="99"/>
      <c r="BT178" s="99"/>
      <c r="BU178" s="99"/>
      <c r="BV178" s="95"/>
      <c r="BW178" s="100"/>
      <c r="BX178" s="18">
        <f>P178+W178+AD178+AJ178+AP178+AV178+BB178+BI178+BP178+BV178</f>
        <v>1</v>
      </c>
      <c r="BY178" s="193">
        <v>1</v>
      </c>
    </row>
    <row r="179" spans="1:77" s="51" customFormat="1" ht="24.9" customHeight="1" outlineLevel="1" thickBot="1" x14ac:dyDescent="0.35">
      <c r="A179" s="127"/>
      <c r="B179" s="459" t="s">
        <v>41</v>
      </c>
      <c r="C179" s="459"/>
      <c r="D179" s="459"/>
      <c r="E179" s="459"/>
      <c r="F179" s="459"/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459"/>
      <c r="AP179" s="459"/>
      <c r="AQ179" s="459"/>
      <c r="AR179" s="459"/>
      <c r="AS179" s="459"/>
      <c r="AT179" s="459"/>
      <c r="AU179" s="459"/>
      <c r="AV179" s="459"/>
      <c r="AW179" s="459"/>
      <c r="AX179" s="459"/>
      <c r="AY179" s="459"/>
      <c r="AZ179" s="459"/>
      <c r="BA179" s="459"/>
      <c r="BB179" s="459"/>
      <c r="BC179" s="459"/>
      <c r="BD179" s="459"/>
      <c r="BE179" s="459"/>
      <c r="BF179" s="459"/>
      <c r="BG179" s="459"/>
      <c r="BH179" s="459"/>
      <c r="BI179" s="459"/>
      <c r="BJ179" s="459"/>
      <c r="BK179" s="459"/>
      <c r="BL179" s="459"/>
      <c r="BM179" s="459"/>
      <c r="BN179" s="459"/>
      <c r="BO179" s="459"/>
      <c r="BP179" s="459"/>
      <c r="BQ179" s="459"/>
      <c r="BR179" s="459"/>
      <c r="BS179" s="459"/>
      <c r="BT179" s="459"/>
      <c r="BU179" s="459"/>
      <c r="BV179" s="459"/>
      <c r="BW179" s="459"/>
      <c r="BX179" s="459"/>
      <c r="BY179" s="460"/>
    </row>
    <row r="180" spans="1:77" s="27" customFormat="1" ht="20.100000000000001" customHeight="1" outlineLevel="1" thickBot="1" x14ac:dyDescent="0.35">
      <c r="A180" s="96">
        <v>96</v>
      </c>
      <c r="B180" s="102" t="s">
        <v>166</v>
      </c>
      <c r="C180" s="97">
        <f t="shared" ref="C180" si="141">SUM(D180:J180)</f>
        <v>30</v>
      </c>
      <c r="D180" s="98"/>
      <c r="E180" s="98"/>
      <c r="F180" s="98">
        <f>M180+T180+AA180+AH180+AN180+AT180+AY180+BF180+BM180+BS180</f>
        <v>30</v>
      </c>
      <c r="G180" s="98"/>
      <c r="H180" s="98"/>
      <c r="I180" s="98"/>
      <c r="J180" s="99"/>
      <c r="K180" s="89"/>
      <c r="L180" s="98"/>
      <c r="M180" s="98">
        <v>30</v>
      </c>
      <c r="N180" s="98"/>
      <c r="O180" s="98"/>
      <c r="P180" s="90">
        <v>2</v>
      </c>
      <c r="Q180" s="101" t="s">
        <v>211</v>
      </c>
      <c r="R180" s="174"/>
      <c r="S180" s="98"/>
      <c r="T180" s="98"/>
      <c r="U180" s="98"/>
      <c r="V180" s="98"/>
      <c r="W180" s="90"/>
      <c r="X180" s="100"/>
      <c r="Y180" s="97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1"/>
      <c r="AL180" s="89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0"/>
      <c r="AX180" s="97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1"/>
      <c r="BK180" s="89"/>
      <c r="BL180" s="98"/>
      <c r="BM180" s="98"/>
      <c r="BN180" s="98"/>
      <c r="BO180" s="98"/>
      <c r="BP180" s="90"/>
      <c r="BQ180" s="159"/>
      <c r="BR180" s="97"/>
      <c r="BS180" s="99"/>
      <c r="BT180" s="99"/>
      <c r="BU180" s="99"/>
      <c r="BV180" s="95"/>
      <c r="BW180" s="100"/>
      <c r="BX180" s="18">
        <f>P180+W180+AD180+AJ180+AP180+AV180+BB180+BI180+BP180+BV180</f>
        <v>2</v>
      </c>
      <c r="BY180" s="193">
        <v>2</v>
      </c>
    </row>
    <row r="181" spans="1:77" s="51" customFormat="1" ht="24.9" customHeight="1" outlineLevel="1" thickBot="1" x14ac:dyDescent="0.35">
      <c r="A181" s="127"/>
      <c r="B181" s="459" t="s">
        <v>42</v>
      </c>
      <c r="C181" s="459"/>
      <c r="D181" s="459"/>
      <c r="E181" s="459"/>
      <c r="F181" s="459"/>
      <c r="G181" s="459"/>
      <c r="H181" s="459"/>
      <c r="I181" s="459"/>
      <c r="J181" s="459"/>
      <c r="K181" s="459"/>
      <c r="L181" s="459"/>
      <c r="M181" s="459"/>
      <c r="N181" s="459"/>
      <c r="O181" s="459"/>
      <c r="P181" s="459"/>
      <c r="Q181" s="459"/>
      <c r="R181" s="459"/>
      <c r="S181" s="459"/>
      <c r="T181" s="459"/>
      <c r="U181" s="459"/>
      <c r="V181" s="459"/>
      <c r="W181" s="459"/>
      <c r="X181" s="459"/>
      <c r="Y181" s="459"/>
      <c r="Z181" s="459"/>
      <c r="AA181" s="459"/>
      <c r="AB181" s="459"/>
      <c r="AC181" s="459"/>
      <c r="AD181" s="459"/>
      <c r="AE181" s="459"/>
      <c r="AF181" s="459"/>
      <c r="AG181" s="459"/>
      <c r="AH181" s="459"/>
      <c r="AI181" s="459"/>
      <c r="AJ181" s="459"/>
      <c r="AK181" s="459"/>
      <c r="AL181" s="459"/>
      <c r="AM181" s="459"/>
      <c r="AN181" s="459"/>
      <c r="AO181" s="459"/>
      <c r="AP181" s="459"/>
      <c r="AQ181" s="459"/>
      <c r="AR181" s="459"/>
      <c r="AS181" s="459"/>
      <c r="AT181" s="459"/>
      <c r="AU181" s="459"/>
      <c r="AV181" s="459"/>
      <c r="AW181" s="459"/>
      <c r="AX181" s="459"/>
      <c r="AY181" s="459"/>
      <c r="AZ181" s="459"/>
      <c r="BA181" s="459"/>
      <c r="BB181" s="459"/>
      <c r="BC181" s="459"/>
      <c r="BD181" s="459"/>
      <c r="BE181" s="459"/>
      <c r="BF181" s="459"/>
      <c r="BG181" s="459"/>
      <c r="BH181" s="459"/>
      <c r="BI181" s="459"/>
      <c r="BJ181" s="459"/>
      <c r="BK181" s="459"/>
      <c r="BL181" s="459"/>
      <c r="BM181" s="459"/>
      <c r="BN181" s="459"/>
      <c r="BO181" s="459"/>
      <c r="BP181" s="459"/>
      <c r="BQ181" s="459"/>
      <c r="BR181" s="459"/>
      <c r="BS181" s="459"/>
      <c r="BT181" s="459"/>
      <c r="BU181" s="459"/>
      <c r="BV181" s="459"/>
      <c r="BW181" s="459"/>
      <c r="BX181" s="459"/>
      <c r="BY181" s="460"/>
    </row>
    <row r="182" spans="1:77" s="27" customFormat="1" ht="20.100000000000001" customHeight="1" outlineLevel="1" thickBot="1" x14ac:dyDescent="0.35">
      <c r="A182" s="112">
        <v>97</v>
      </c>
      <c r="B182" s="102" t="s">
        <v>167</v>
      </c>
      <c r="C182" s="97">
        <f t="shared" ref="C182" si="142">SUM(D182:J182)</f>
        <v>15</v>
      </c>
      <c r="D182" s="98"/>
      <c r="E182" s="98"/>
      <c r="F182" s="98">
        <f>M182+T182+AA182+AH182+AN182+AT182+AY182+BF182+BM182+BS182</f>
        <v>15</v>
      </c>
      <c r="G182" s="98"/>
      <c r="H182" s="98"/>
      <c r="I182" s="98"/>
      <c r="J182" s="99"/>
      <c r="K182" s="89"/>
      <c r="L182" s="98"/>
      <c r="M182" s="98">
        <v>15</v>
      </c>
      <c r="N182" s="98"/>
      <c r="O182" s="98"/>
      <c r="P182" s="90">
        <v>1</v>
      </c>
      <c r="Q182" s="101" t="s">
        <v>211</v>
      </c>
      <c r="R182" s="174"/>
      <c r="S182" s="98"/>
      <c r="T182" s="98"/>
      <c r="U182" s="98"/>
      <c r="V182" s="98"/>
      <c r="W182" s="90"/>
      <c r="X182" s="100"/>
      <c r="Y182" s="97"/>
      <c r="Z182" s="98"/>
      <c r="AA182" s="98"/>
      <c r="AB182" s="98"/>
      <c r="AC182" s="98"/>
      <c r="AD182" s="90"/>
      <c r="AE182" s="101"/>
      <c r="AF182" s="174"/>
      <c r="AG182" s="98"/>
      <c r="AH182" s="98"/>
      <c r="AI182" s="98"/>
      <c r="AJ182" s="90"/>
      <c r="AK182" s="101"/>
      <c r="AL182" s="89"/>
      <c r="AM182" s="98"/>
      <c r="AN182" s="98"/>
      <c r="AO182" s="98"/>
      <c r="AP182" s="90"/>
      <c r="AQ182" s="101"/>
      <c r="AR182" s="174"/>
      <c r="AS182" s="98"/>
      <c r="AT182" s="98"/>
      <c r="AU182" s="98"/>
      <c r="AV182" s="90"/>
      <c r="AW182" s="100"/>
      <c r="AX182" s="97"/>
      <c r="AY182" s="98"/>
      <c r="AZ182" s="98"/>
      <c r="BA182" s="98"/>
      <c r="BB182" s="90"/>
      <c r="BC182" s="101"/>
      <c r="BD182" s="174"/>
      <c r="BE182" s="98"/>
      <c r="BF182" s="98"/>
      <c r="BG182" s="98"/>
      <c r="BH182" s="98"/>
      <c r="BI182" s="90"/>
      <c r="BJ182" s="101"/>
      <c r="BK182" s="89"/>
      <c r="BL182" s="98"/>
      <c r="BM182" s="98"/>
      <c r="BN182" s="98"/>
      <c r="BO182" s="98"/>
      <c r="BP182" s="90"/>
      <c r="BQ182" s="101"/>
      <c r="BR182" s="174"/>
      <c r="BS182" s="99"/>
      <c r="BT182" s="99"/>
      <c r="BU182" s="99"/>
      <c r="BV182" s="95"/>
      <c r="BW182" s="100"/>
      <c r="BX182" s="18">
        <f>P182+W182+AD182+AJ182+AP182+AV182+BB182+BI182+BP182+BV182</f>
        <v>1</v>
      </c>
      <c r="BY182" s="193">
        <v>1</v>
      </c>
    </row>
    <row r="183" spans="1:77" s="51" customFormat="1" ht="24.9" customHeight="1" outlineLevel="1" thickBot="1" x14ac:dyDescent="0.35">
      <c r="A183" s="127"/>
      <c r="B183" s="459" t="s">
        <v>43</v>
      </c>
      <c r="C183" s="459"/>
      <c r="D183" s="459"/>
      <c r="E183" s="459"/>
      <c r="F183" s="459"/>
      <c r="G183" s="459"/>
      <c r="H183" s="459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59"/>
      <c r="AL183" s="459"/>
      <c r="AM183" s="459"/>
      <c r="AN183" s="459"/>
      <c r="AO183" s="459"/>
      <c r="AP183" s="459"/>
      <c r="AQ183" s="459"/>
      <c r="AR183" s="459"/>
      <c r="AS183" s="459"/>
      <c r="AT183" s="459"/>
      <c r="AU183" s="459"/>
      <c r="AV183" s="459"/>
      <c r="AW183" s="459"/>
      <c r="AX183" s="459"/>
      <c r="AY183" s="459"/>
      <c r="AZ183" s="459"/>
      <c r="BA183" s="459"/>
      <c r="BB183" s="459"/>
      <c r="BC183" s="459"/>
      <c r="BD183" s="459"/>
      <c r="BE183" s="459"/>
      <c r="BF183" s="459"/>
      <c r="BG183" s="459"/>
      <c r="BH183" s="459"/>
      <c r="BI183" s="459"/>
      <c r="BJ183" s="459"/>
      <c r="BK183" s="459"/>
      <c r="BL183" s="459"/>
      <c r="BM183" s="459"/>
      <c r="BN183" s="459"/>
      <c r="BO183" s="459"/>
      <c r="BP183" s="459"/>
      <c r="BQ183" s="459"/>
      <c r="BR183" s="459"/>
      <c r="BS183" s="459"/>
      <c r="BT183" s="459"/>
      <c r="BU183" s="459"/>
      <c r="BV183" s="459"/>
      <c r="BW183" s="459"/>
      <c r="BX183" s="459"/>
      <c r="BY183" s="460"/>
    </row>
    <row r="184" spans="1:77" s="27" customFormat="1" ht="20.100000000000001" customHeight="1" outlineLevel="1" x14ac:dyDescent="0.3">
      <c r="A184" s="58">
        <v>98</v>
      </c>
      <c r="B184" s="87" t="s">
        <v>168</v>
      </c>
      <c r="C184" s="74">
        <f t="shared" ref="C184" si="143">SUM(D184:J184)</f>
        <v>30</v>
      </c>
      <c r="D184" s="66"/>
      <c r="E184" s="66"/>
      <c r="F184" s="66">
        <f>M184+T184+AA184+AH184+AN184+AT184+AY184+BF184+BM184+BS184</f>
        <v>30</v>
      </c>
      <c r="G184" s="66"/>
      <c r="H184" s="66"/>
      <c r="I184" s="66"/>
      <c r="J184" s="67"/>
      <c r="K184" s="79"/>
      <c r="L184" s="66"/>
      <c r="M184" s="66"/>
      <c r="N184" s="66"/>
      <c r="O184" s="66"/>
      <c r="P184" s="57"/>
      <c r="Q184" s="155"/>
      <c r="R184" s="74"/>
      <c r="S184" s="66"/>
      <c r="T184" s="66">
        <v>30</v>
      </c>
      <c r="U184" s="66"/>
      <c r="V184" s="66"/>
      <c r="W184" s="57">
        <v>2</v>
      </c>
      <c r="X184" s="80" t="s">
        <v>211</v>
      </c>
      <c r="Y184" s="74"/>
      <c r="Z184" s="66"/>
      <c r="AA184" s="66"/>
      <c r="AB184" s="66"/>
      <c r="AC184" s="66"/>
      <c r="AD184" s="57"/>
      <c r="AE184" s="155"/>
      <c r="AF184" s="74"/>
      <c r="AG184" s="66"/>
      <c r="AH184" s="66"/>
      <c r="AI184" s="66"/>
      <c r="AJ184" s="57"/>
      <c r="AK184" s="84"/>
      <c r="AL184" s="79"/>
      <c r="AM184" s="66"/>
      <c r="AN184" s="66"/>
      <c r="AO184" s="66"/>
      <c r="AP184" s="57"/>
      <c r="AQ184" s="155"/>
      <c r="AR184" s="74"/>
      <c r="AS184" s="66"/>
      <c r="AT184" s="66"/>
      <c r="AU184" s="66"/>
      <c r="AV184" s="57"/>
      <c r="AW184" s="80"/>
      <c r="AX184" s="74"/>
      <c r="AY184" s="66"/>
      <c r="AZ184" s="66"/>
      <c r="BA184" s="66"/>
      <c r="BB184" s="57"/>
      <c r="BC184" s="155"/>
      <c r="BD184" s="74"/>
      <c r="BE184" s="66"/>
      <c r="BF184" s="66"/>
      <c r="BG184" s="66"/>
      <c r="BH184" s="66"/>
      <c r="BI184" s="57"/>
      <c r="BJ184" s="84"/>
      <c r="BK184" s="79"/>
      <c r="BL184" s="66"/>
      <c r="BM184" s="66"/>
      <c r="BN184" s="66"/>
      <c r="BO184" s="66"/>
      <c r="BP184" s="57"/>
      <c r="BQ184" s="155"/>
      <c r="BR184" s="74"/>
      <c r="BS184" s="67"/>
      <c r="BT184" s="67"/>
      <c r="BU184" s="67"/>
      <c r="BV184" s="40"/>
      <c r="BW184" s="80"/>
      <c r="BX184" s="18">
        <f>P184+W184+AD184+AJ184+AP184+AV184+BB184+BI184+BP184+BV184</f>
        <v>2</v>
      </c>
      <c r="BY184" s="68">
        <v>2</v>
      </c>
    </row>
    <row r="185" spans="1:77" s="27" customFormat="1" ht="20.100000000000001" customHeight="1" outlineLevel="1" x14ac:dyDescent="0.3">
      <c r="A185" s="60">
        <v>99</v>
      </c>
      <c r="B185" s="61" t="s">
        <v>142</v>
      </c>
      <c r="C185" s="18">
        <f t="shared" ref="C185:C187" si="144">SUM(D185:J185)</f>
        <v>30</v>
      </c>
      <c r="D185" s="11">
        <f>K185+R185+Y185+AF185+AL185+AR185+AX185+BD185+BK185+BR185</f>
        <v>30</v>
      </c>
      <c r="E185" s="11"/>
      <c r="F185" s="11"/>
      <c r="G185" s="11"/>
      <c r="H185" s="11"/>
      <c r="I185" s="11"/>
      <c r="J185" s="17"/>
      <c r="K185" s="62"/>
      <c r="L185" s="11"/>
      <c r="M185" s="11"/>
      <c r="N185" s="11"/>
      <c r="O185" s="11"/>
      <c r="P185" s="10"/>
      <c r="Q185" s="156"/>
      <c r="R185" s="18">
        <v>30</v>
      </c>
      <c r="S185" s="11"/>
      <c r="T185" s="11"/>
      <c r="U185" s="11"/>
      <c r="V185" s="11"/>
      <c r="W185" s="10">
        <v>2</v>
      </c>
      <c r="X185" s="81" t="s">
        <v>210</v>
      </c>
      <c r="Y185" s="18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55"/>
      <c r="AL185" s="62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81"/>
      <c r="AX185" s="18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55"/>
      <c r="BK185" s="62"/>
      <c r="BL185" s="11"/>
      <c r="BM185" s="11"/>
      <c r="BN185" s="11"/>
      <c r="BO185" s="11"/>
      <c r="BP185" s="10"/>
      <c r="BQ185" s="156"/>
      <c r="BR185" s="18"/>
      <c r="BS185" s="17"/>
      <c r="BT185" s="17"/>
      <c r="BU185" s="17"/>
      <c r="BV185" s="21"/>
      <c r="BW185" s="81"/>
      <c r="BX185" s="18">
        <f>P185+W185+AD185+AJ185+AP185+AV185+BB185+BI185+BP185+BV185</f>
        <v>2</v>
      </c>
      <c r="BY185" s="59"/>
    </row>
    <row r="186" spans="1:77" s="27" customFormat="1" ht="20.100000000000001" customHeight="1" outlineLevel="1" x14ac:dyDescent="0.3">
      <c r="A186" s="60">
        <v>100</v>
      </c>
      <c r="B186" s="61" t="s">
        <v>105</v>
      </c>
      <c r="C186" s="18">
        <f t="shared" si="144"/>
        <v>15</v>
      </c>
      <c r="D186" s="11">
        <f>K186+R186+Y186+AF186+AL186+AR186+AX186+BD186+BK186+BR186</f>
        <v>15</v>
      </c>
      <c r="E186" s="11"/>
      <c r="F186" s="11"/>
      <c r="G186" s="11"/>
      <c r="H186" s="11"/>
      <c r="I186" s="11"/>
      <c r="J186" s="17"/>
      <c r="K186" s="62">
        <v>15</v>
      </c>
      <c r="L186" s="11"/>
      <c r="M186" s="11"/>
      <c r="N186" s="11"/>
      <c r="O186" s="11"/>
      <c r="P186" s="10">
        <v>1</v>
      </c>
      <c r="Q186" s="156" t="s">
        <v>210</v>
      </c>
      <c r="R186" s="18"/>
      <c r="S186" s="11"/>
      <c r="T186" s="11"/>
      <c r="U186" s="11"/>
      <c r="V186" s="11"/>
      <c r="W186" s="10"/>
      <c r="X186" s="81"/>
      <c r="Y186" s="18"/>
      <c r="Z186" s="11"/>
      <c r="AA186" s="11"/>
      <c r="AB186" s="11"/>
      <c r="AC186" s="11"/>
      <c r="AD186" s="10"/>
      <c r="AE186" s="156"/>
      <c r="AF186" s="18"/>
      <c r="AG186" s="11"/>
      <c r="AH186" s="11"/>
      <c r="AI186" s="11"/>
      <c r="AJ186" s="10"/>
      <c r="AK186" s="55"/>
      <c r="AL186" s="62"/>
      <c r="AM186" s="11"/>
      <c r="AN186" s="11"/>
      <c r="AO186" s="11"/>
      <c r="AP186" s="10"/>
      <c r="AQ186" s="156"/>
      <c r="AR186" s="18"/>
      <c r="AS186" s="11"/>
      <c r="AT186" s="11"/>
      <c r="AU186" s="11"/>
      <c r="AV186" s="10"/>
      <c r="AW186" s="81"/>
      <c r="AX186" s="18"/>
      <c r="AY186" s="11"/>
      <c r="AZ186" s="11"/>
      <c r="BA186" s="11"/>
      <c r="BB186" s="10"/>
      <c r="BC186" s="156"/>
      <c r="BD186" s="18"/>
      <c r="BE186" s="11"/>
      <c r="BF186" s="11"/>
      <c r="BG186" s="11"/>
      <c r="BH186" s="11"/>
      <c r="BI186" s="10"/>
      <c r="BJ186" s="55"/>
      <c r="BK186" s="62"/>
      <c r="BL186" s="11"/>
      <c r="BM186" s="11"/>
      <c r="BN186" s="11"/>
      <c r="BO186" s="11"/>
      <c r="BP186" s="10"/>
      <c r="BQ186" s="156"/>
      <c r="BR186" s="18"/>
      <c r="BS186" s="17"/>
      <c r="BT186" s="17"/>
      <c r="BU186" s="17"/>
      <c r="BV186" s="21"/>
      <c r="BW186" s="81"/>
      <c r="BX186" s="18">
        <f>P186+W186+AD186+AJ186+AP186+AV186+BB186+BI186+BP186+BV186</f>
        <v>1</v>
      </c>
      <c r="BY186" s="59"/>
    </row>
    <row r="187" spans="1:77" s="27" customFormat="1" ht="20.100000000000001" customHeight="1" outlineLevel="1" thickBot="1" x14ac:dyDescent="0.35">
      <c r="A187" s="69">
        <v>101</v>
      </c>
      <c r="B187" s="88" t="s">
        <v>104</v>
      </c>
      <c r="C187" s="75">
        <f t="shared" si="144"/>
        <v>60</v>
      </c>
      <c r="D187" s="70"/>
      <c r="E187" s="70"/>
      <c r="F187" s="70"/>
      <c r="G187" s="70"/>
      <c r="H187" s="70"/>
      <c r="I187" s="70">
        <f>O187+V187</f>
        <v>60</v>
      </c>
      <c r="J187" s="71"/>
      <c r="K187" s="82"/>
      <c r="L187" s="70"/>
      <c r="M187" s="70"/>
      <c r="N187" s="70"/>
      <c r="O187" s="70">
        <v>30</v>
      </c>
      <c r="P187" s="39"/>
      <c r="Q187" s="157" t="s">
        <v>211</v>
      </c>
      <c r="R187" s="75"/>
      <c r="S187" s="70"/>
      <c r="T187" s="70"/>
      <c r="U187" s="39"/>
      <c r="V187" s="70">
        <v>30</v>
      </c>
      <c r="W187" s="39"/>
      <c r="X187" s="83" t="s">
        <v>211</v>
      </c>
      <c r="Y187" s="75"/>
      <c r="Z187" s="70"/>
      <c r="AA187" s="70"/>
      <c r="AB187" s="70"/>
      <c r="AC187" s="70"/>
      <c r="AD187" s="39"/>
      <c r="AE187" s="157"/>
      <c r="AF187" s="75"/>
      <c r="AG187" s="70"/>
      <c r="AH187" s="70"/>
      <c r="AI187" s="70"/>
      <c r="AJ187" s="39"/>
      <c r="AK187" s="85"/>
      <c r="AL187" s="82"/>
      <c r="AM187" s="70"/>
      <c r="AN187" s="70"/>
      <c r="AO187" s="70"/>
      <c r="AP187" s="39"/>
      <c r="AQ187" s="157"/>
      <c r="AR187" s="75"/>
      <c r="AS187" s="70"/>
      <c r="AT187" s="70"/>
      <c r="AU187" s="70"/>
      <c r="AV187" s="39"/>
      <c r="AW187" s="83"/>
      <c r="AX187" s="75"/>
      <c r="AY187" s="70"/>
      <c r="AZ187" s="70"/>
      <c r="BA187" s="70"/>
      <c r="BB187" s="39"/>
      <c r="BC187" s="157"/>
      <c r="BD187" s="75"/>
      <c r="BE187" s="70"/>
      <c r="BF187" s="70"/>
      <c r="BG187" s="70"/>
      <c r="BH187" s="70"/>
      <c r="BI187" s="39"/>
      <c r="BJ187" s="85"/>
      <c r="BK187" s="82"/>
      <c r="BL187" s="70"/>
      <c r="BM187" s="70"/>
      <c r="BN187" s="70"/>
      <c r="BO187" s="70"/>
      <c r="BP187" s="39"/>
      <c r="BQ187" s="157"/>
      <c r="BR187" s="75"/>
      <c r="BS187" s="71"/>
      <c r="BT187" s="71"/>
      <c r="BU187" s="71"/>
      <c r="BV187" s="72"/>
      <c r="BW187" s="83"/>
      <c r="BX187" s="41">
        <f>P187+W187+AD187+AJ187+AP187+AV187+BB187+BI187+BP187+BV187</f>
        <v>0</v>
      </c>
      <c r="BY187" s="73"/>
    </row>
    <row r="188" spans="1:77" s="35" customFormat="1" ht="24.9" customHeight="1" thickBot="1" x14ac:dyDescent="0.35">
      <c r="A188" s="380"/>
      <c r="B188" s="103" t="s">
        <v>196</v>
      </c>
      <c r="C188" s="227">
        <f>C178+C180+C182+C184+C185+C186+C187</f>
        <v>195</v>
      </c>
      <c r="D188" s="210">
        <f t="shared" ref="D188:BV188" si="145">D178+D180+D182+D184+D185+D186+D187</f>
        <v>45</v>
      </c>
      <c r="E188" s="210">
        <f t="shared" si="145"/>
        <v>0</v>
      </c>
      <c r="F188" s="210">
        <f t="shared" si="145"/>
        <v>90</v>
      </c>
      <c r="G188" s="210">
        <f t="shared" si="145"/>
        <v>0</v>
      </c>
      <c r="H188" s="210">
        <f t="shared" si="145"/>
        <v>0</v>
      </c>
      <c r="I188" s="210">
        <f t="shared" si="145"/>
        <v>60</v>
      </c>
      <c r="J188" s="381">
        <f t="shared" si="145"/>
        <v>0</v>
      </c>
      <c r="K188" s="228">
        <f t="shared" si="145"/>
        <v>15</v>
      </c>
      <c r="L188" s="191">
        <f t="shared" si="145"/>
        <v>0</v>
      </c>
      <c r="M188" s="191">
        <f t="shared" si="145"/>
        <v>60</v>
      </c>
      <c r="N188" s="191">
        <f t="shared" ref="N188" si="146">N178+N180+N182+N184+N185+N186+N187</f>
        <v>0</v>
      </c>
      <c r="O188" s="191">
        <f t="shared" si="145"/>
        <v>30</v>
      </c>
      <c r="P188" s="191">
        <f t="shared" si="145"/>
        <v>5</v>
      </c>
      <c r="Q188" s="243"/>
      <c r="R188" s="192">
        <f t="shared" si="145"/>
        <v>30</v>
      </c>
      <c r="S188" s="191">
        <f t="shared" si="145"/>
        <v>0</v>
      </c>
      <c r="T188" s="191">
        <f t="shared" si="145"/>
        <v>30</v>
      </c>
      <c r="U188" s="191">
        <f t="shared" ref="U188" si="147">U178+U180+U182+U184+U185+U186+U187</f>
        <v>0</v>
      </c>
      <c r="V188" s="191">
        <f t="shared" si="145"/>
        <v>30</v>
      </c>
      <c r="W188" s="191">
        <f t="shared" si="145"/>
        <v>4</v>
      </c>
      <c r="X188" s="235"/>
      <c r="Y188" s="227">
        <f t="shared" si="145"/>
        <v>0</v>
      </c>
      <c r="Z188" s="210">
        <f t="shared" si="145"/>
        <v>0</v>
      </c>
      <c r="AA188" s="210">
        <f t="shared" si="145"/>
        <v>0</v>
      </c>
      <c r="AB188" s="210">
        <f t="shared" si="145"/>
        <v>0</v>
      </c>
      <c r="AC188" s="210">
        <f t="shared" si="145"/>
        <v>0</v>
      </c>
      <c r="AD188" s="210">
        <f t="shared" si="145"/>
        <v>0</v>
      </c>
      <c r="AE188" s="243"/>
      <c r="AF188" s="227">
        <f t="shared" si="145"/>
        <v>0</v>
      </c>
      <c r="AG188" s="210">
        <f t="shared" si="145"/>
        <v>0</v>
      </c>
      <c r="AH188" s="210">
        <f t="shared" si="145"/>
        <v>0</v>
      </c>
      <c r="AI188" s="210">
        <f t="shared" si="145"/>
        <v>0</v>
      </c>
      <c r="AJ188" s="210">
        <f t="shared" si="145"/>
        <v>0</v>
      </c>
      <c r="AK188" s="234"/>
      <c r="AL188" s="228">
        <f t="shared" si="145"/>
        <v>0</v>
      </c>
      <c r="AM188" s="191">
        <f t="shared" si="145"/>
        <v>0</v>
      </c>
      <c r="AN188" s="191">
        <f t="shared" si="145"/>
        <v>0</v>
      </c>
      <c r="AO188" s="191">
        <f t="shared" si="145"/>
        <v>0</v>
      </c>
      <c r="AP188" s="191">
        <f t="shared" si="145"/>
        <v>0</v>
      </c>
      <c r="AQ188" s="243"/>
      <c r="AR188" s="192">
        <f t="shared" si="145"/>
        <v>0</v>
      </c>
      <c r="AS188" s="191">
        <f t="shared" si="145"/>
        <v>0</v>
      </c>
      <c r="AT188" s="191">
        <f t="shared" si="145"/>
        <v>0</v>
      </c>
      <c r="AU188" s="191">
        <f t="shared" si="145"/>
        <v>0</v>
      </c>
      <c r="AV188" s="191">
        <f t="shared" si="145"/>
        <v>0</v>
      </c>
      <c r="AW188" s="235"/>
      <c r="AX188" s="227">
        <f t="shared" si="145"/>
        <v>0</v>
      </c>
      <c r="AY188" s="210">
        <f t="shared" si="145"/>
        <v>0</v>
      </c>
      <c r="AZ188" s="210">
        <f t="shared" si="145"/>
        <v>0</v>
      </c>
      <c r="BA188" s="210">
        <f t="shared" si="145"/>
        <v>0</v>
      </c>
      <c r="BB188" s="210">
        <f t="shared" si="145"/>
        <v>0</v>
      </c>
      <c r="BC188" s="243"/>
      <c r="BD188" s="227">
        <f t="shared" si="145"/>
        <v>0</v>
      </c>
      <c r="BE188" s="210">
        <f t="shared" si="145"/>
        <v>0</v>
      </c>
      <c r="BF188" s="210">
        <f t="shared" si="145"/>
        <v>0</v>
      </c>
      <c r="BG188" s="210">
        <f t="shared" si="145"/>
        <v>0</v>
      </c>
      <c r="BH188" s="210">
        <f t="shared" si="145"/>
        <v>0</v>
      </c>
      <c r="BI188" s="210">
        <f t="shared" si="145"/>
        <v>0</v>
      </c>
      <c r="BJ188" s="234"/>
      <c r="BK188" s="228">
        <f t="shared" si="145"/>
        <v>0</v>
      </c>
      <c r="BL188" s="191">
        <f t="shared" si="145"/>
        <v>0</v>
      </c>
      <c r="BM188" s="191">
        <f t="shared" si="145"/>
        <v>0</v>
      </c>
      <c r="BN188" s="191">
        <f t="shared" si="145"/>
        <v>0</v>
      </c>
      <c r="BO188" s="191">
        <f t="shared" si="145"/>
        <v>0</v>
      </c>
      <c r="BP188" s="191">
        <f t="shared" si="145"/>
        <v>0</v>
      </c>
      <c r="BQ188" s="243"/>
      <c r="BR188" s="192">
        <f t="shared" si="145"/>
        <v>0</v>
      </c>
      <c r="BS188" s="191">
        <f t="shared" si="145"/>
        <v>0</v>
      </c>
      <c r="BT188" s="191">
        <f t="shared" si="145"/>
        <v>0</v>
      </c>
      <c r="BU188" s="191">
        <f t="shared" si="145"/>
        <v>0</v>
      </c>
      <c r="BV188" s="191">
        <f t="shared" si="145"/>
        <v>0</v>
      </c>
      <c r="BW188" s="235"/>
      <c r="BX188" s="324">
        <f>P188+W188+AD188+AJ188+AP188+AV188+BB188+BI188+BP188+BV188</f>
        <v>9</v>
      </c>
      <c r="BY188" s="382">
        <v>6</v>
      </c>
    </row>
    <row r="189" spans="1:77" s="52" customFormat="1" ht="30" customHeight="1" thickBot="1" x14ac:dyDescent="0.35">
      <c r="A189" s="360"/>
      <c r="B189" s="499" t="s">
        <v>157</v>
      </c>
      <c r="C189" s="426"/>
      <c r="D189" s="426"/>
      <c r="E189" s="426"/>
      <c r="F189" s="426"/>
      <c r="G189" s="426"/>
      <c r="H189" s="426"/>
      <c r="I189" s="426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  <c r="AA189" s="426"/>
      <c r="AB189" s="426"/>
      <c r="AC189" s="426"/>
      <c r="AD189" s="426"/>
      <c r="AE189" s="426"/>
      <c r="AF189" s="426"/>
      <c r="AG189" s="426"/>
      <c r="AH189" s="426"/>
      <c r="AI189" s="426"/>
      <c r="AJ189" s="426"/>
      <c r="AK189" s="426"/>
      <c r="AL189" s="426"/>
      <c r="AM189" s="426"/>
      <c r="AN189" s="426"/>
      <c r="AO189" s="426"/>
      <c r="AP189" s="426"/>
      <c r="AQ189" s="426"/>
      <c r="AR189" s="426"/>
      <c r="AS189" s="426"/>
      <c r="AT189" s="426"/>
      <c r="AU189" s="426"/>
      <c r="AV189" s="426"/>
      <c r="AW189" s="426"/>
      <c r="AX189" s="426"/>
      <c r="AY189" s="426"/>
      <c r="AZ189" s="426"/>
      <c r="BA189" s="426"/>
      <c r="BB189" s="426"/>
      <c r="BC189" s="426"/>
      <c r="BD189" s="426"/>
      <c r="BE189" s="426"/>
      <c r="BF189" s="426"/>
      <c r="BG189" s="426"/>
      <c r="BH189" s="426"/>
      <c r="BI189" s="426"/>
      <c r="BJ189" s="426"/>
      <c r="BK189" s="426"/>
      <c r="BL189" s="426"/>
      <c r="BM189" s="426"/>
      <c r="BN189" s="426"/>
      <c r="BO189" s="426"/>
      <c r="BP189" s="426"/>
      <c r="BQ189" s="426"/>
      <c r="BR189" s="426"/>
      <c r="BS189" s="426"/>
      <c r="BT189" s="426"/>
      <c r="BU189" s="426"/>
      <c r="BV189" s="426"/>
      <c r="BW189" s="426"/>
      <c r="BX189" s="426"/>
      <c r="BY189" s="427"/>
    </row>
    <row r="190" spans="1:77" s="27" customFormat="1" ht="30" customHeight="1" x14ac:dyDescent="0.3">
      <c r="A190" s="491" t="s">
        <v>213</v>
      </c>
      <c r="B190" s="461" t="s">
        <v>0</v>
      </c>
      <c r="C190" s="438" t="s">
        <v>214</v>
      </c>
      <c r="D190" s="439"/>
      <c r="E190" s="439"/>
      <c r="F190" s="439"/>
      <c r="G190" s="439"/>
      <c r="H190" s="439"/>
      <c r="I190" s="439"/>
      <c r="J190" s="439"/>
      <c r="K190" s="422" t="s">
        <v>4</v>
      </c>
      <c r="L190" s="423"/>
      <c r="M190" s="423"/>
      <c r="N190" s="423"/>
      <c r="O190" s="423"/>
      <c r="P190" s="423"/>
      <c r="Q190" s="423"/>
      <c r="R190" s="423"/>
      <c r="S190" s="423"/>
      <c r="T190" s="423"/>
      <c r="U190" s="423"/>
      <c r="V190" s="423"/>
      <c r="W190" s="423"/>
      <c r="X190" s="424"/>
      <c r="Y190" s="423" t="s">
        <v>5</v>
      </c>
      <c r="Z190" s="423"/>
      <c r="AA190" s="423"/>
      <c r="AB190" s="423"/>
      <c r="AC190" s="423"/>
      <c r="AD190" s="423"/>
      <c r="AE190" s="423"/>
      <c r="AF190" s="423"/>
      <c r="AG190" s="423"/>
      <c r="AH190" s="423"/>
      <c r="AI190" s="423"/>
      <c r="AJ190" s="423"/>
      <c r="AK190" s="423"/>
      <c r="AL190" s="422" t="s">
        <v>6</v>
      </c>
      <c r="AM190" s="423"/>
      <c r="AN190" s="423"/>
      <c r="AO190" s="423"/>
      <c r="AP190" s="423"/>
      <c r="AQ190" s="423"/>
      <c r="AR190" s="423"/>
      <c r="AS190" s="423"/>
      <c r="AT190" s="423"/>
      <c r="AU190" s="423"/>
      <c r="AV190" s="423"/>
      <c r="AW190" s="424"/>
      <c r="AX190" s="423" t="s">
        <v>7</v>
      </c>
      <c r="AY190" s="423"/>
      <c r="AZ190" s="423"/>
      <c r="BA190" s="423"/>
      <c r="BB190" s="423"/>
      <c r="BC190" s="423"/>
      <c r="BD190" s="423"/>
      <c r="BE190" s="423"/>
      <c r="BF190" s="423"/>
      <c r="BG190" s="423"/>
      <c r="BH190" s="423"/>
      <c r="BI190" s="423"/>
      <c r="BJ190" s="423"/>
      <c r="BK190" s="422" t="s">
        <v>8</v>
      </c>
      <c r="BL190" s="423"/>
      <c r="BM190" s="423"/>
      <c r="BN190" s="423"/>
      <c r="BO190" s="423"/>
      <c r="BP190" s="423"/>
      <c r="BQ190" s="423"/>
      <c r="BR190" s="423"/>
      <c r="BS190" s="423"/>
      <c r="BT190" s="423"/>
      <c r="BU190" s="423"/>
      <c r="BV190" s="423"/>
      <c r="BW190" s="424"/>
      <c r="BX190" s="428" t="s">
        <v>208</v>
      </c>
      <c r="BY190" s="430" t="s">
        <v>224</v>
      </c>
    </row>
    <row r="191" spans="1:77" s="27" customFormat="1" ht="30" customHeight="1" thickBot="1" x14ac:dyDescent="0.35">
      <c r="A191" s="491"/>
      <c r="B191" s="462"/>
      <c r="C191" s="440"/>
      <c r="D191" s="441"/>
      <c r="E191" s="441"/>
      <c r="F191" s="441"/>
      <c r="G191" s="441"/>
      <c r="H191" s="441"/>
      <c r="I191" s="441"/>
      <c r="J191" s="441"/>
      <c r="K191" s="418" t="s">
        <v>9</v>
      </c>
      <c r="L191" s="419"/>
      <c r="M191" s="419"/>
      <c r="N191" s="419"/>
      <c r="O191" s="419"/>
      <c r="P191" s="419"/>
      <c r="Q191" s="420"/>
      <c r="R191" s="419" t="s">
        <v>220</v>
      </c>
      <c r="S191" s="419"/>
      <c r="T191" s="419"/>
      <c r="U191" s="419"/>
      <c r="V191" s="419"/>
      <c r="W191" s="419"/>
      <c r="X191" s="421"/>
      <c r="Y191" s="419" t="s">
        <v>10</v>
      </c>
      <c r="Z191" s="419"/>
      <c r="AA191" s="419"/>
      <c r="AB191" s="419"/>
      <c r="AC191" s="419"/>
      <c r="AD191" s="419"/>
      <c r="AE191" s="420"/>
      <c r="AF191" s="419" t="s">
        <v>11</v>
      </c>
      <c r="AG191" s="419"/>
      <c r="AH191" s="419"/>
      <c r="AI191" s="419"/>
      <c r="AJ191" s="419"/>
      <c r="AK191" s="419"/>
      <c r="AL191" s="418" t="s">
        <v>12</v>
      </c>
      <c r="AM191" s="419"/>
      <c r="AN191" s="419"/>
      <c r="AO191" s="419"/>
      <c r="AP191" s="419"/>
      <c r="AQ191" s="420"/>
      <c r="AR191" s="419" t="s">
        <v>13</v>
      </c>
      <c r="AS191" s="419"/>
      <c r="AT191" s="419"/>
      <c r="AU191" s="419"/>
      <c r="AV191" s="419"/>
      <c r="AW191" s="421"/>
      <c r="AX191" s="419" t="s">
        <v>14</v>
      </c>
      <c r="AY191" s="419"/>
      <c r="AZ191" s="419"/>
      <c r="BA191" s="419"/>
      <c r="BB191" s="419"/>
      <c r="BC191" s="420"/>
      <c r="BD191" s="419" t="s">
        <v>15</v>
      </c>
      <c r="BE191" s="419"/>
      <c r="BF191" s="419"/>
      <c r="BG191" s="419"/>
      <c r="BH191" s="419"/>
      <c r="BI191" s="419"/>
      <c r="BJ191" s="419"/>
      <c r="BK191" s="418" t="s">
        <v>16</v>
      </c>
      <c r="BL191" s="419"/>
      <c r="BM191" s="419"/>
      <c r="BN191" s="419"/>
      <c r="BO191" s="419"/>
      <c r="BP191" s="419"/>
      <c r="BQ191" s="420"/>
      <c r="BR191" s="419" t="s">
        <v>17</v>
      </c>
      <c r="BS191" s="419"/>
      <c r="BT191" s="419"/>
      <c r="BU191" s="419"/>
      <c r="BV191" s="419"/>
      <c r="BW191" s="421"/>
      <c r="BX191" s="428"/>
      <c r="BY191" s="431"/>
    </row>
    <row r="192" spans="1:77" s="34" customFormat="1" ht="159.9" customHeight="1" thickBot="1" x14ac:dyDescent="0.35">
      <c r="A192" s="492"/>
      <c r="B192" s="463"/>
      <c r="C192" s="179" t="s">
        <v>1</v>
      </c>
      <c r="D192" s="180" t="s">
        <v>217</v>
      </c>
      <c r="E192" s="180" t="s">
        <v>3</v>
      </c>
      <c r="F192" s="180" t="s">
        <v>218</v>
      </c>
      <c r="G192" s="180" t="s">
        <v>195</v>
      </c>
      <c r="H192" s="180" t="s">
        <v>215</v>
      </c>
      <c r="I192" s="180" t="s">
        <v>219</v>
      </c>
      <c r="J192" s="267" t="s">
        <v>164</v>
      </c>
      <c r="K192" s="105" t="s">
        <v>217</v>
      </c>
      <c r="L192" s="106" t="s">
        <v>3</v>
      </c>
      <c r="M192" s="106" t="str">
        <f>$F$9</f>
        <v>ZAJĘCIA WARSZTATOWE</v>
      </c>
      <c r="N192" s="106" t="s">
        <v>215</v>
      </c>
      <c r="O192" s="106" t="s">
        <v>219</v>
      </c>
      <c r="P192" s="106" t="s">
        <v>18</v>
      </c>
      <c r="Q192" s="154" t="s">
        <v>212</v>
      </c>
      <c r="R192" s="105" t="s">
        <v>217</v>
      </c>
      <c r="S192" s="106" t="s">
        <v>3</v>
      </c>
      <c r="T192" s="106" t="str">
        <f>$F$9</f>
        <v>ZAJĘCIA WARSZTATOWE</v>
      </c>
      <c r="U192" s="106" t="s">
        <v>215</v>
      </c>
      <c r="V192" s="106" t="s">
        <v>219</v>
      </c>
      <c r="W192" s="106" t="s">
        <v>18</v>
      </c>
      <c r="X192" s="109" t="s">
        <v>212</v>
      </c>
      <c r="Y192" s="105" t="s">
        <v>217</v>
      </c>
      <c r="Z192" s="106" t="s">
        <v>3</v>
      </c>
      <c r="AA192" s="106" t="str">
        <f>$F$9</f>
        <v>ZAJĘCIA WARSZTATOWE</v>
      </c>
      <c r="AB192" s="106" t="s">
        <v>215</v>
      </c>
      <c r="AC192" s="106" t="str">
        <f>$J$9</f>
        <v>PRAKTYKI ZAWODOWE</v>
      </c>
      <c r="AD192" s="106" t="s">
        <v>18</v>
      </c>
      <c r="AE192" s="154" t="s">
        <v>212</v>
      </c>
      <c r="AF192" s="105" t="s">
        <v>217</v>
      </c>
      <c r="AG192" s="106" t="s">
        <v>3</v>
      </c>
      <c r="AH192" s="106" t="str">
        <f>$AA$9</f>
        <v>ZAJĘCIA WARSZTATOWE</v>
      </c>
      <c r="AI192" s="106" t="s">
        <v>215</v>
      </c>
      <c r="AJ192" s="106" t="s">
        <v>18</v>
      </c>
      <c r="AK192" s="110" t="s">
        <v>212</v>
      </c>
      <c r="AL192" s="179" t="s">
        <v>217</v>
      </c>
      <c r="AM192" s="180" t="s">
        <v>3</v>
      </c>
      <c r="AN192" s="180" t="str">
        <f>$AA$9</f>
        <v>ZAJĘCIA WARSZTATOWE</v>
      </c>
      <c r="AO192" s="180" t="str">
        <f>$AI$9</f>
        <v>LEKTORATY J. OBCYCH</v>
      </c>
      <c r="AP192" s="180" t="s">
        <v>18</v>
      </c>
      <c r="AQ192" s="160" t="s">
        <v>212</v>
      </c>
      <c r="AR192" s="195" t="s">
        <v>217</v>
      </c>
      <c r="AS192" s="180" t="s">
        <v>3</v>
      </c>
      <c r="AT192" s="180" t="str">
        <f>$F$9</f>
        <v>ZAJĘCIA WARSZTATOWE</v>
      </c>
      <c r="AU192" s="180" t="s">
        <v>164</v>
      </c>
      <c r="AV192" s="180" t="s">
        <v>18</v>
      </c>
      <c r="AW192" s="111" t="s">
        <v>212</v>
      </c>
      <c r="AX192" s="105" t="s">
        <v>217</v>
      </c>
      <c r="AY192" s="106" t="str">
        <f>$F$9</f>
        <v>ZAJĘCIA WARSZTATOWE</v>
      </c>
      <c r="AZ192" s="106" t="s">
        <v>195</v>
      </c>
      <c r="BA192" s="106" t="s">
        <v>164</v>
      </c>
      <c r="BB192" s="106" t="s">
        <v>18</v>
      </c>
      <c r="BC192" s="154" t="s">
        <v>212</v>
      </c>
      <c r="BD192" s="105" t="s">
        <v>217</v>
      </c>
      <c r="BE192" s="106" t="s">
        <v>3</v>
      </c>
      <c r="BF192" s="106" t="str">
        <f>$AA$9</f>
        <v>ZAJĘCIA WARSZTATOWE</v>
      </c>
      <c r="BG192" s="106" t="s">
        <v>195</v>
      </c>
      <c r="BH192" s="106" t="s">
        <v>164</v>
      </c>
      <c r="BI192" s="106" t="s">
        <v>18</v>
      </c>
      <c r="BJ192" s="110" t="s">
        <v>212</v>
      </c>
      <c r="BK192" s="179" t="s">
        <v>217</v>
      </c>
      <c r="BL192" s="180" t="s">
        <v>3</v>
      </c>
      <c r="BM192" s="180" t="str">
        <f>$AA$9</f>
        <v>ZAJĘCIA WARSZTATOWE</v>
      </c>
      <c r="BN192" s="180" t="s">
        <v>195</v>
      </c>
      <c r="BO192" s="180" t="s">
        <v>164</v>
      </c>
      <c r="BP192" s="180" t="s">
        <v>18</v>
      </c>
      <c r="BQ192" s="160" t="s">
        <v>212</v>
      </c>
      <c r="BR192" s="195" t="s">
        <v>217</v>
      </c>
      <c r="BS192" s="180" t="str">
        <f>$F$9</f>
        <v>ZAJĘCIA WARSZTATOWE</v>
      </c>
      <c r="BT192" s="182" t="s">
        <v>195</v>
      </c>
      <c r="BU192" s="180" t="s">
        <v>164</v>
      </c>
      <c r="BV192" s="182" t="s">
        <v>18</v>
      </c>
      <c r="BW192" s="111" t="s">
        <v>212</v>
      </c>
      <c r="BX192" s="429"/>
      <c r="BY192" s="432"/>
    </row>
    <row r="193" spans="1:173" s="27" customFormat="1" ht="20.100000000000001" customHeight="1" outlineLevel="1" x14ac:dyDescent="0.3">
      <c r="A193" s="58">
        <v>102</v>
      </c>
      <c r="B193" s="87" t="s">
        <v>19</v>
      </c>
      <c r="C193" s="18">
        <f t="shared" ref="C193" si="148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17"/>
      <c r="K193" s="62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81"/>
      <c r="Y193" s="18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55"/>
      <c r="AL193" s="79"/>
      <c r="AM193" s="66"/>
      <c r="AN193" s="66"/>
      <c r="AO193" s="66"/>
      <c r="AP193" s="57"/>
      <c r="AQ193" s="155"/>
      <c r="AR193" s="74"/>
      <c r="AS193" s="66"/>
      <c r="AT193" s="66"/>
      <c r="AU193" s="66"/>
      <c r="AV193" s="57"/>
      <c r="AW193" s="80"/>
      <c r="AX193" s="18">
        <v>15</v>
      </c>
      <c r="AY193" s="11">
        <v>30</v>
      </c>
      <c r="AZ193" s="11"/>
      <c r="BA193" s="11"/>
      <c r="BB193" s="10">
        <v>5</v>
      </c>
      <c r="BC193" s="156" t="s">
        <v>209</v>
      </c>
      <c r="BD193" s="18"/>
      <c r="BE193" s="11"/>
      <c r="BF193" s="11"/>
      <c r="BG193" s="11"/>
      <c r="BH193" s="11"/>
      <c r="BI193" s="10"/>
      <c r="BJ193" s="55"/>
      <c r="BK193" s="62"/>
      <c r="BL193" s="11"/>
      <c r="BM193" s="11"/>
      <c r="BN193" s="11"/>
      <c r="BO193" s="11"/>
      <c r="BP193" s="10"/>
      <c r="BQ193" s="156"/>
      <c r="BR193" s="18"/>
      <c r="BS193" s="17"/>
      <c r="BT193" s="17"/>
      <c r="BU193" s="17"/>
      <c r="BV193" s="21"/>
      <c r="BW193" s="81"/>
      <c r="BX193" s="18">
        <f>P193+W193+AD193+AJ193+AP193+AV193+BB193+BI193+BP193+BV193</f>
        <v>5</v>
      </c>
      <c r="BY193" s="59"/>
    </row>
    <row r="194" spans="1:173" s="27" customFormat="1" ht="20.100000000000001" customHeight="1" outlineLevel="1" x14ac:dyDescent="0.3">
      <c r="A194" s="60">
        <v>103</v>
      </c>
      <c r="B194" s="61" t="s">
        <v>20</v>
      </c>
      <c r="C194" s="18">
        <f t="shared" ref="C194:C195" si="149">SUM(D194:J194)</f>
        <v>45</v>
      </c>
      <c r="D194" s="11">
        <f>K194+R194+Y194+AF194+AL194+AR194+AX194+BD194+BK194+BR194</f>
        <v>15</v>
      </c>
      <c r="E194" s="11"/>
      <c r="F194" s="11">
        <f>M194+T194+AA194+AH194+AN194+AT194+AY194+BF194+BM194+BS194</f>
        <v>30</v>
      </c>
      <c r="G194" s="11"/>
      <c r="H194" s="11"/>
      <c r="I194" s="11"/>
      <c r="J194" s="17"/>
      <c r="K194" s="62"/>
      <c r="L194" s="11"/>
      <c r="M194" s="11"/>
      <c r="N194" s="11"/>
      <c r="O194" s="11"/>
      <c r="P194" s="10"/>
      <c r="Q194" s="156"/>
      <c r="R194" s="18"/>
      <c r="S194" s="11"/>
      <c r="T194" s="11"/>
      <c r="U194" s="11"/>
      <c r="V194" s="11"/>
      <c r="W194" s="10"/>
      <c r="X194" s="81"/>
      <c r="Y194" s="18"/>
      <c r="Z194" s="11"/>
      <c r="AA194" s="11"/>
      <c r="AB194" s="11"/>
      <c r="AC194" s="11"/>
      <c r="AD194" s="10"/>
      <c r="AE194" s="156"/>
      <c r="AF194" s="18"/>
      <c r="AG194" s="11"/>
      <c r="AH194" s="11"/>
      <c r="AI194" s="11"/>
      <c r="AJ194" s="10"/>
      <c r="AK194" s="55"/>
      <c r="AL194" s="62"/>
      <c r="AM194" s="11"/>
      <c r="AN194" s="11"/>
      <c r="AO194" s="11"/>
      <c r="AP194" s="10"/>
      <c r="AQ194" s="156"/>
      <c r="AR194" s="18"/>
      <c r="AS194" s="11"/>
      <c r="AT194" s="11"/>
      <c r="AU194" s="11"/>
      <c r="AV194" s="10"/>
      <c r="AW194" s="81"/>
      <c r="AX194" s="18">
        <v>15</v>
      </c>
      <c r="AY194" s="11">
        <v>30</v>
      </c>
      <c r="AZ194" s="11"/>
      <c r="BA194" s="11"/>
      <c r="BB194" s="10">
        <v>5</v>
      </c>
      <c r="BC194" s="156" t="s">
        <v>209</v>
      </c>
      <c r="BD194" s="18"/>
      <c r="BE194" s="11"/>
      <c r="BF194" s="11"/>
      <c r="BG194" s="11"/>
      <c r="BH194" s="11"/>
      <c r="BI194" s="10"/>
      <c r="BJ194" s="55"/>
      <c r="BK194" s="62"/>
      <c r="BL194" s="11"/>
      <c r="BM194" s="11"/>
      <c r="BN194" s="11"/>
      <c r="BO194" s="11"/>
      <c r="BP194" s="10"/>
      <c r="BQ194" s="156"/>
      <c r="BR194" s="18"/>
      <c r="BS194" s="17"/>
      <c r="BT194" s="17"/>
      <c r="BU194" s="17"/>
      <c r="BV194" s="21"/>
      <c r="BW194" s="81"/>
      <c r="BX194" s="18">
        <f>P194+W194+AD194+AJ194+AP194+AV194+BB194+BI194+BP194+BV194</f>
        <v>5</v>
      </c>
      <c r="BY194" s="59"/>
    </row>
    <row r="195" spans="1:173" s="27" customFormat="1" ht="20.100000000000001" customHeight="1" outlineLevel="1" thickBot="1" x14ac:dyDescent="0.35">
      <c r="A195" s="86">
        <v>104</v>
      </c>
      <c r="B195" s="116" t="s">
        <v>21</v>
      </c>
      <c r="C195" s="41">
        <f t="shared" si="149"/>
        <v>30</v>
      </c>
      <c r="D195" s="19"/>
      <c r="E195" s="19"/>
      <c r="F195" s="19">
        <f>M195+T195+AA195+AH195+AN195+AT195+AY195+BF195+BM195+BS195</f>
        <v>30</v>
      </c>
      <c r="G195" s="19"/>
      <c r="H195" s="19"/>
      <c r="I195" s="19"/>
      <c r="J195" s="23"/>
      <c r="K195" s="146"/>
      <c r="L195" s="19"/>
      <c r="M195" s="19"/>
      <c r="N195" s="19"/>
      <c r="O195" s="19"/>
      <c r="P195" s="43"/>
      <c r="Q195" s="163"/>
      <c r="R195" s="41"/>
      <c r="S195" s="19"/>
      <c r="T195" s="19"/>
      <c r="U195" s="43"/>
      <c r="V195" s="19"/>
      <c r="W195" s="43"/>
      <c r="X195" s="136"/>
      <c r="Y195" s="41"/>
      <c r="Z195" s="19"/>
      <c r="AA195" s="19"/>
      <c r="AB195" s="19"/>
      <c r="AC195" s="19"/>
      <c r="AD195" s="43"/>
      <c r="AE195" s="163"/>
      <c r="AF195" s="41"/>
      <c r="AG195" s="19"/>
      <c r="AH195" s="19"/>
      <c r="AI195" s="19"/>
      <c r="AJ195" s="43"/>
      <c r="AK195" s="140"/>
      <c r="AL195" s="146"/>
      <c r="AM195" s="19"/>
      <c r="AN195" s="19"/>
      <c r="AO195" s="19"/>
      <c r="AP195" s="43"/>
      <c r="AQ195" s="163"/>
      <c r="AR195" s="41"/>
      <c r="AS195" s="19"/>
      <c r="AT195" s="19"/>
      <c r="AU195" s="19"/>
      <c r="AV195" s="43"/>
      <c r="AW195" s="136"/>
      <c r="AX195" s="41"/>
      <c r="AY195" s="19"/>
      <c r="AZ195" s="19"/>
      <c r="BA195" s="19"/>
      <c r="BB195" s="43"/>
      <c r="BC195" s="163"/>
      <c r="BD195" s="41"/>
      <c r="BE195" s="19"/>
      <c r="BF195" s="19">
        <v>30</v>
      </c>
      <c r="BG195" s="19"/>
      <c r="BH195" s="19"/>
      <c r="BI195" s="43">
        <v>3</v>
      </c>
      <c r="BJ195" s="140" t="s">
        <v>211</v>
      </c>
      <c r="BK195" s="146"/>
      <c r="BL195" s="19"/>
      <c r="BM195" s="19"/>
      <c r="BN195" s="19"/>
      <c r="BO195" s="19"/>
      <c r="BP195" s="43"/>
      <c r="BQ195" s="163"/>
      <c r="BR195" s="41"/>
      <c r="BS195" s="23"/>
      <c r="BT195" s="23"/>
      <c r="BU195" s="23"/>
      <c r="BV195" s="56"/>
      <c r="BW195" s="136"/>
      <c r="BX195" s="41">
        <f>P195+W195+AD195+AJ195+AP195+AV195+BB195+BI195+BP195+BV195</f>
        <v>3</v>
      </c>
      <c r="BY195" s="63"/>
    </row>
    <row r="196" spans="1:173" s="36" customFormat="1" ht="30" customHeight="1" thickBot="1" x14ac:dyDescent="0.35">
      <c r="A196" s="361"/>
      <c r="B196" s="247" t="s">
        <v>193</v>
      </c>
      <c r="C196" s="362">
        <f>SUM(C193:C195)</f>
        <v>120</v>
      </c>
      <c r="D196" s="363">
        <f t="shared" ref="D196:BV196" si="150">SUM(D193:D195)</f>
        <v>30</v>
      </c>
      <c r="E196" s="363">
        <f t="shared" si="150"/>
        <v>0</v>
      </c>
      <c r="F196" s="363">
        <f t="shared" si="150"/>
        <v>90</v>
      </c>
      <c r="G196" s="363">
        <f t="shared" si="150"/>
        <v>0</v>
      </c>
      <c r="H196" s="363">
        <f t="shared" si="150"/>
        <v>0</v>
      </c>
      <c r="I196" s="363">
        <f t="shared" si="150"/>
        <v>0</v>
      </c>
      <c r="J196" s="364">
        <f t="shared" si="150"/>
        <v>0</v>
      </c>
      <c r="K196" s="365">
        <f t="shared" si="150"/>
        <v>0</v>
      </c>
      <c r="L196" s="363">
        <f t="shared" si="150"/>
        <v>0</v>
      </c>
      <c r="M196" s="363">
        <f t="shared" si="150"/>
        <v>0</v>
      </c>
      <c r="N196" s="363">
        <f t="shared" ref="N196" si="151">SUM(N193:N195)</f>
        <v>0</v>
      </c>
      <c r="O196" s="363">
        <f t="shared" si="150"/>
        <v>0</v>
      </c>
      <c r="P196" s="363">
        <f t="shared" si="150"/>
        <v>0</v>
      </c>
      <c r="Q196" s="366"/>
      <c r="R196" s="362">
        <f t="shared" si="150"/>
        <v>0</v>
      </c>
      <c r="S196" s="363">
        <f t="shared" si="150"/>
        <v>0</v>
      </c>
      <c r="T196" s="363">
        <f t="shared" si="150"/>
        <v>0</v>
      </c>
      <c r="U196" s="363">
        <f t="shared" ref="U196" si="152">SUM(U193:U195)</f>
        <v>0</v>
      </c>
      <c r="V196" s="363">
        <f t="shared" si="150"/>
        <v>0</v>
      </c>
      <c r="W196" s="363">
        <f t="shared" si="150"/>
        <v>0</v>
      </c>
      <c r="X196" s="367"/>
      <c r="Y196" s="362">
        <f t="shared" si="150"/>
        <v>0</v>
      </c>
      <c r="Z196" s="363">
        <f t="shared" si="150"/>
        <v>0</v>
      </c>
      <c r="AA196" s="363">
        <f t="shared" si="150"/>
        <v>0</v>
      </c>
      <c r="AB196" s="363">
        <f t="shared" si="150"/>
        <v>0</v>
      </c>
      <c r="AC196" s="363">
        <f t="shared" si="150"/>
        <v>0</v>
      </c>
      <c r="AD196" s="363">
        <f t="shared" si="150"/>
        <v>0</v>
      </c>
      <c r="AE196" s="366"/>
      <c r="AF196" s="362">
        <f t="shared" si="150"/>
        <v>0</v>
      </c>
      <c r="AG196" s="363">
        <f t="shared" si="150"/>
        <v>0</v>
      </c>
      <c r="AH196" s="363">
        <f t="shared" si="150"/>
        <v>0</v>
      </c>
      <c r="AI196" s="363">
        <f t="shared" si="150"/>
        <v>0</v>
      </c>
      <c r="AJ196" s="363">
        <f t="shared" si="150"/>
        <v>0</v>
      </c>
      <c r="AK196" s="368"/>
      <c r="AL196" s="365">
        <f t="shared" si="150"/>
        <v>0</v>
      </c>
      <c r="AM196" s="363">
        <f t="shared" si="150"/>
        <v>0</v>
      </c>
      <c r="AN196" s="363">
        <f t="shared" si="150"/>
        <v>0</v>
      </c>
      <c r="AO196" s="363">
        <f t="shared" si="150"/>
        <v>0</v>
      </c>
      <c r="AP196" s="363">
        <f t="shared" si="150"/>
        <v>0</v>
      </c>
      <c r="AQ196" s="366"/>
      <c r="AR196" s="362">
        <f t="shared" si="150"/>
        <v>0</v>
      </c>
      <c r="AS196" s="363">
        <f t="shared" si="150"/>
        <v>0</v>
      </c>
      <c r="AT196" s="363">
        <f t="shared" si="150"/>
        <v>0</v>
      </c>
      <c r="AU196" s="363">
        <f t="shared" si="150"/>
        <v>0</v>
      </c>
      <c r="AV196" s="363">
        <f t="shared" si="150"/>
        <v>0</v>
      </c>
      <c r="AW196" s="367"/>
      <c r="AX196" s="362">
        <f t="shared" si="150"/>
        <v>30</v>
      </c>
      <c r="AY196" s="363">
        <f t="shared" si="150"/>
        <v>60</v>
      </c>
      <c r="AZ196" s="363">
        <f t="shared" si="150"/>
        <v>0</v>
      </c>
      <c r="BA196" s="363">
        <f t="shared" si="150"/>
        <v>0</v>
      </c>
      <c r="BB196" s="363">
        <f t="shared" si="150"/>
        <v>10</v>
      </c>
      <c r="BC196" s="366"/>
      <c r="BD196" s="362">
        <f t="shared" si="150"/>
        <v>0</v>
      </c>
      <c r="BE196" s="363">
        <f t="shared" si="150"/>
        <v>0</v>
      </c>
      <c r="BF196" s="363">
        <f t="shared" si="150"/>
        <v>30</v>
      </c>
      <c r="BG196" s="363">
        <f t="shared" si="150"/>
        <v>0</v>
      </c>
      <c r="BH196" s="363">
        <f t="shared" si="150"/>
        <v>0</v>
      </c>
      <c r="BI196" s="363">
        <f t="shared" si="150"/>
        <v>3</v>
      </c>
      <c r="BJ196" s="368"/>
      <c r="BK196" s="365">
        <f t="shared" si="150"/>
        <v>0</v>
      </c>
      <c r="BL196" s="363">
        <f t="shared" si="150"/>
        <v>0</v>
      </c>
      <c r="BM196" s="363">
        <f t="shared" si="150"/>
        <v>0</v>
      </c>
      <c r="BN196" s="363">
        <f t="shared" si="150"/>
        <v>0</v>
      </c>
      <c r="BO196" s="363">
        <f t="shared" si="150"/>
        <v>0</v>
      </c>
      <c r="BP196" s="363">
        <f t="shared" si="150"/>
        <v>0</v>
      </c>
      <c r="BQ196" s="366"/>
      <c r="BR196" s="362">
        <f t="shared" si="150"/>
        <v>0</v>
      </c>
      <c r="BS196" s="363">
        <f t="shared" si="150"/>
        <v>0</v>
      </c>
      <c r="BT196" s="363">
        <f t="shared" si="150"/>
        <v>0</v>
      </c>
      <c r="BU196" s="363">
        <f t="shared" si="150"/>
        <v>0</v>
      </c>
      <c r="BV196" s="363">
        <f t="shared" si="150"/>
        <v>0</v>
      </c>
      <c r="BW196" s="367"/>
      <c r="BX196" s="324">
        <f>P196+W196+AD196+AJ196+AP196+AV196+BB196+BI196+BP196+BV196</f>
        <v>13</v>
      </c>
      <c r="BY196" s="369"/>
    </row>
    <row r="197" spans="1:173" s="9" customFormat="1" ht="23.25" customHeight="1" thickBot="1" x14ac:dyDescent="0.35">
      <c r="A197" s="496"/>
      <c r="B197" s="497"/>
      <c r="C197" s="497"/>
      <c r="D197" s="497"/>
      <c r="E197" s="497"/>
      <c r="F197" s="497"/>
      <c r="G197" s="497"/>
      <c r="H197" s="497"/>
      <c r="I197" s="497"/>
      <c r="J197" s="497"/>
      <c r="K197" s="497"/>
      <c r="L197" s="497"/>
      <c r="M197" s="497"/>
      <c r="N197" s="497"/>
      <c r="O197" s="497"/>
      <c r="P197" s="497"/>
      <c r="Q197" s="497"/>
      <c r="R197" s="497"/>
      <c r="S197" s="497"/>
      <c r="T197" s="497"/>
      <c r="U197" s="497"/>
      <c r="V197" s="497"/>
      <c r="W197" s="497"/>
      <c r="X197" s="497"/>
      <c r="Y197" s="497"/>
      <c r="Z197" s="497"/>
      <c r="AA197" s="497"/>
      <c r="AB197" s="497"/>
      <c r="AC197" s="497"/>
      <c r="AD197" s="497"/>
      <c r="AE197" s="497"/>
      <c r="AF197" s="497"/>
      <c r="AG197" s="497"/>
      <c r="AH197" s="497"/>
      <c r="AI197" s="497"/>
      <c r="AJ197" s="497"/>
      <c r="AK197" s="497"/>
      <c r="AL197" s="497"/>
      <c r="AM197" s="497"/>
      <c r="AN197" s="497"/>
      <c r="AO197" s="497"/>
      <c r="AP197" s="497"/>
      <c r="AQ197" s="497"/>
      <c r="AR197" s="497"/>
      <c r="AS197" s="497"/>
      <c r="AT197" s="497"/>
      <c r="AU197" s="497"/>
      <c r="AV197" s="497"/>
      <c r="AW197" s="497"/>
      <c r="AX197" s="497"/>
      <c r="AY197" s="497"/>
      <c r="AZ197" s="497"/>
      <c r="BA197" s="497"/>
      <c r="BB197" s="497"/>
      <c r="BC197" s="497"/>
      <c r="BD197" s="497"/>
      <c r="BE197" s="497"/>
      <c r="BF197" s="497"/>
      <c r="BG197" s="497"/>
      <c r="BH197" s="497"/>
      <c r="BI197" s="497"/>
      <c r="BJ197" s="497"/>
      <c r="BK197" s="497"/>
      <c r="BL197" s="497"/>
      <c r="BM197" s="497"/>
      <c r="BN197" s="497"/>
      <c r="BO197" s="497"/>
      <c r="BP197" s="497"/>
      <c r="BQ197" s="497"/>
      <c r="BR197" s="497"/>
      <c r="BS197" s="497"/>
      <c r="BT197" s="497"/>
      <c r="BU197" s="497"/>
      <c r="BV197" s="497"/>
      <c r="BW197" s="497"/>
      <c r="BX197" s="497"/>
      <c r="BY197" s="498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</row>
    <row r="198" spans="1:173" s="7" customFormat="1" ht="35.1" customHeight="1" thickBot="1" x14ac:dyDescent="0.35">
      <c r="A198" s="415" t="s">
        <v>198</v>
      </c>
      <c r="B198" s="416"/>
      <c r="C198" s="370">
        <f t="shared" ref="C198:P198" si="153">C196+C188+C172+C127+C94+C36+C16</f>
        <v>3150</v>
      </c>
      <c r="D198" s="370">
        <f t="shared" si="153"/>
        <v>690</v>
      </c>
      <c r="E198" s="370">
        <f t="shared" si="153"/>
        <v>300</v>
      </c>
      <c r="F198" s="370">
        <f t="shared" si="153"/>
        <v>1500</v>
      </c>
      <c r="G198" s="370">
        <f t="shared" si="153"/>
        <v>120</v>
      </c>
      <c r="H198" s="370">
        <f t="shared" si="153"/>
        <v>150</v>
      </c>
      <c r="I198" s="370">
        <f t="shared" si="153"/>
        <v>60</v>
      </c>
      <c r="J198" s="371">
        <f t="shared" si="153"/>
        <v>330</v>
      </c>
      <c r="K198" s="372">
        <f t="shared" si="153"/>
        <v>135</v>
      </c>
      <c r="L198" s="370">
        <f t="shared" si="153"/>
        <v>75</v>
      </c>
      <c r="M198" s="370">
        <f t="shared" si="153"/>
        <v>120</v>
      </c>
      <c r="N198" s="370">
        <f t="shared" si="153"/>
        <v>30</v>
      </c>
      <c r="O198" s="370">
        <f t="shared" si="153"/>
        <v>30</v>
      </c>
      <c r="P198" s="370">
        <f t="shared" si="153"/>
        <v>32</v>
      </c>
      <c r="Q198" s="373"/>
      <c r="R198" s="374">
        <f t="shared" ref="R198:W198" si="154">R196+R188+R172+R127+R94+R36+R16</f>
        <v>165</v>
      </c>
      <c r="S198" s="370">
        <f t="shared" si="154"/>
        <v>75</v>
      </c>
      <c r="T198" s="370">
        <f t="shared" si="154"/>
        <v>45</v>
      </c>
      <c r="U198" s="370">
        <f t="shared" si="154"/>
        <v>30</v>
      </c>
      <c r="V198" s="370">
        <f t="shared" si="154"/>
        <v>30</v>
      </c>
      <c r="W198" s="370">
        <f t="shared" si="154"/>
        <v>28</v>
      </c>
      <c r="X198" s="375"/>
      <c r="Y198" s="374">
        <f t="shared" ref="Y198:AD198" si="155">Y196+Y188+Y172+Y127+Y94+Y36+Y16</f>
        <v>105</v>
      </c>
      <c r="Z198" s="370">
        <f t="shared" si="155"/>
        <v>15</v>
      </c>
      <c r="AA198" s="370">
        <f t="shared" si="155"/>
        <v>165</v>
      </c>
      <c r="AB198" s="370">
        <f t="shared" si="155"/>
        <v>30</v>
      </c>
      <c r="AC198" s="370">
        <f t="shared" si="155"/>
        <v>30</v>
      </c>
      <c r="AD198" s="370">
        <f t="shared" si="155"/>
        <v>31</v>
      </c>
      <c r="AE198" s="376"/>
      <c r="AF198" s="377">
        <f>AF196+AF188+AF172+AF127+AF94+AF36+AF16</f>
        <v>75</v>
      </c>
      <c r="AG198" s="370">
        <f>AG196+AG188+AG172+AG127+AG94+AG36+AG16</f>
        <v>30</v>
      </c>
      <c r="AH198" s="370">
        <f>AH196+AH188+AH172+AH127+AH94+AH36+AH16</f>
        <v>105</v>
      </c>
      <c r="AI198" s="370">
        <f>AI196+AI188+AI172+AI127+AI94+AI36+AI16</f>
        <v>30</v>
      </c>
      <c r="AJ198" s="370">
        <f>AJ196+AJ188+AJ172+AJ127+AJ94+AJ36+AJ16</f>
        <v>30</v>
      </c>
      <c r="AK198" s="376"/>
      <c r="AL198" s="372">
        <f>AL196+AL188+AL172+AL127+AL94+AL36+AL16</f>
        <v>60</v>
      </c>
      <c r="AM198" s="370">
        <f>AM196+AM188+AM172+AM127+AM94+AM36+AM16</f>
        <v>15</v>
      </c>
      <c r="AN198" s="370">
        <f>AN196+AN188+AN172+AN127+AN94+AN36+AN16</f>
        <v>165</v>
      </c>
      <c r="AO198" s="370">
        <f>AO196+AO188+AO172+AO127+AO94+AO36+AO16</f>
        <v>30</v>
      </c>
      <c r="AP198" s="370">
        <f>AP196+AP188+AP172+AP127+AP94+AP36+AP16</f>
        <v>37</v>
      </c>
      <c r="AQ198" s="376"/>
      <c r="AR198" s="377">
        <f>AR196+AR188+AR172+AR127+AR94+AR36+AR16</f>
        <v>15</v>
      </c>
      <c r="AS198" s="370">
        <f>AS196+AS188+AS172+AS127+AS94+AS36+AS16</f>
        <v>15</v>
      </c>
      <c r="AT198" s="370">
        <f>AT196+AT188+AT172+AT127+AT94+AT36+AT16</f>
        <v>135</v>
      </c>
      <c r="AU198" s="370">
        <f>AU196+AU188+AU172+AU127+AU94+AU36+AU16</f>
        <v>60</v>
      </c>
      <c r="AV198" s="370">
        <f>AV196+AV188+AV172+AV127+AV94+AV36+AV16</f>
        <v>30</v>
      </c>
      <c r="AW198" s="375"/>
      <c r="AX198" s="372">
        <f>AX196+AX188+AX172+AX127+AX94+AX36+AX16</f>
        <v>30</v>
      </c>
      <c r="AY198" s="370">
        <f>AY196+AY188+AY172+AY127+AY94+AY36+AY16</f>
        <v>150</v>
      </c>
      <c r="AZ198" s="370">
        <f>AZ196+AZ188+AZ172+AZ127+AZ94+AZ36+AZ16</f>
        <v>30</v>
      </c>
      <c r="BA198" s="370">
        <f>BA196+BA188+BA172+BA127+BA94+BA36+BA16</f>
        <v>60</v>
      </c>
      <c r="BB198" s="370">
        <f>BB196+BB188+BB172+BB127+BB94+BB36+BB16</f>
        <v>31</v>
      </c>
      <c r="BC198" s="373"/>
      <c r="BD198" s="374">
        <f t="shared" ref="BD198:BI198" si="156">BD196+BD188+BD172+BD127+BD94+BD36+BD16</f>
        <v>30</v>
      </c>
      <c r="BE198" s="370">
        <f t="shared" si="156"/>
        <v>60</v>
      </c>
      <c r="BF198" s="370">
        <f t="shared" si="156"/>
        <v>210</v>
      </c>
      <c r="BG198" s="370">
        <f t="shared" si="156"/>
        <v>30</v>
      </c>
      <c r="BH198" s="370">
        <f t="shared" si="156"/>
        <v>30</v>
      </c>
      <c r="BI198" s="370">
        <f t="shared" si="156"/>
        <v>36</v>
      </c>
      <c r="BJ198" s="375"/>
      <c r="BK198" s="374">
        <f>$BL$198</f>
        <v>15</v>
      </c>
      <c r="BL198" s="370">
        <f>BL196+BL188+BL172+BL127+BL94+BL36+BL16</f>
        <v>15</v>
      </c>
      <c r="BM198" s="370">
        <f>BM196+BM188+BM172+BM127+BM94+BM36+BM16</f>
        <v>120</v>
      </c>
      <c r="BN198" s="370">
        <f>BN196+BN188+BN172+BN127+BN94+BN36+BN16</f>
        <v>30</v>
      </c>
      <c r="BO198" s="370">
        <f>BO196+BO188+BO172+BO127+BO94+BO36+BO16</f>
        <v>45</v>
      </c>
      <c r="BP198" s="370">
        <f>BP196+BP188+BP172+BP127+BP94+BP36+BP16</f>
        <v>31</v>
      </c>
      <c r="BQ198" s="376"/>
      <c r="BR198" s="377">
        <f>BR196+BR188+BR172+BR127+BR94+BR36+BR16</f>
        <v>45</v>
      </c>
      <c r="BS198" s="370">
        <f>BS196+BS188+BS172+BS127+BS94+BS36+BS16</f>
        <v>90</v>
      </c>
      <c r="BT198" s="370">
        <f>BT196+BT188+BT172+BT127+BT94+BT36+BT16</f>
        <v>30</v>
      </c>
      <c r="BU198" s="370">
        <f>BU196+BU188+BU172+BU127+BU94+BU36+BU16</f>
        <v>45</v>
      </c>
      <c r="BV198" s="370">
        <f>BV196+BV188+BV172+BV127+BV94+BV36+BV16</f>
        <v>30</v>
      </c>
      <c r="BW198" s="375"/>
      <c r="BX198" s="372">
        <f>P198+W198+AD198+AJ198+AP198+AV198+BB198+BI198+BP198+BV198</f>
        <v>316</v>
      </c>
      <c r="BY198" s="378">
        <f>BY196+BY188+BY172+BY127+BY94+BY36+BY16</f>
        <v>172</v>
      </c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</row>
    <row r="199" spans="1:173" s="50" customFormat="1" ht="14.4" hidden="1" customHeight="1" thickBot="1" x14ac:dyDescent="0.35">
      <c r="A199" s="65"/>
      <c r="B199" s="3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8"/>
      <c r="Q199" s="48"/>
      <c r="R199" s="1"/>
      <c r="S199" s="1"/>
      <c r="T199" s="1"/>
      <c r="U199" s="1"/>
      <c r="V199" s="1"/>
      <c r="W199" s="1"/>
      <c r="X199" s="49"/>
      <c r="Y199" s="1"/>
      <c r="Z199" s="1"/>
      <c r="AA199" s="1"/>
      <c r="AB199" s="1"/>
      <c r="AC199" s="1"/>
      <c r="AD199" s="49"/>
      <c r="AE199" s="49"/>
      <c r="AF199" s="1"/>
      <c r="AG199" s="1"/>
      <c r="AH199" s="1"/>
      <c r="AI199" s="1"/>
      <c r="AJ199" s="49"/>
      <c r="AK199" s="49"/>
      <c r="AL199" s="1"/>
      <c r="AM199" s="1"/>
      <c r="AN199" s="1"/>
      <c r="AO199" s="1"/>
      <c r="AP199" s="49"/>
      <c r="AQ199" s="49"/>
      <c r="AR199" s="1"/>
      <c r="AS199" s="1"/>
      <c r="AT199" s="1"/>
      <c r="AU199" s="1"/>
      <c r="AV199" s="49"/>
      <c r="AW199" s="49"/>
      <c r="AX199" s="1"/>
      <c r="AY199" s="1"/>
      <c r="AZ199" s="1"/>
      <c r="BA199" s="1"/>
      <c r="BB199" s="49"/>
      <c r="BC199" s="49"/>
      <c r="BD199" s="1"/>
      <c r="BE199" s="1"/>
      <c r="BF199" s="1"/>
      <c r="BG199" s="1"/>
      <c r="BH199" s="1"/>
      <c r="BI199" s="49"/>
      <c r="BJ199" s="49"/>
      <c r="BK199" s="1"/>
      <c r="BL199" s="1"/>
      <c r="BM199" s="1"/>
      <c r="BN199" s="1"/>
      <c r="BO199" s="1"/>
      <c r="BP199" s="48"/>
      <c r="BQ199" s="48"/>
      <c r="BR199" s="1"/>
      <c r="BS199" s="1"/>
      <c r="BT199" s="1"/>
      <c r="BU199" s="1"/>
      <c r="BV199" s="49"/>
      <c r="BW199" s="49"/>
      <c r="BX199" s="2"/>
      <c r="BY199" s="257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</row>
    <row r="200" spans="1:173" x14ac:dyDescent="0.3">
      <c r="K200" s="417"/>
      <c r="L200" s="417"/>
      <c r="M200" s="2"/>
      <c r="N200" s="2"/>
      <c r="O200" s="2"/>
      <c r="P200" s="49"/>
      <c r="Q200" s="49"/>
      <c r="R200" s="417"/>
      <c r="S200" s="417"/>
      <c r="T200" s="2"/>
      <c r="V200" s="2"/>
      <c r="Y200" s="417"/>
      <c r="Z200" s="417"/>
      <c r="AA200" s="2"/>
      <c r="AB200" s="2"/>
      <c r="AC200" s="2"/>
      <c r="AF200" s="417"/>
      <c r="AG200" s="417"/>
      <c r="AH200" s="2"/>
      <c r="AI200" s="2"/>
      <c r="AL200" s="417"/>
      <c r="AM200" s="417"/>
      <c r="AN200" s="2"/>
      <c r="AO200" s="2"/>
      <c r="AR200" s="417"/>
      <c r="AS200" s="417"/>
      <c r="AT200" s="2"/>
      <c r="AU200" s="2"/>
      <c r="AX200" s="2"/>
      <c r="AY200" s="2"/>
      <c r="AZ200" s="2"/>
      <c r="BA200" s="2"/>
      <c r="BD200" s="417"/>
      <c r="BE200" s="417"/>
      <c r="BF200" s="2"/>
      <c r="BG200" s="2"/>
      <c r="BH200" s="2"/>
      <c r="BK200" s="417"/>
      <c r="BL200" s="417"/>
      <c r="BM200" s="2"/>
      <c r="BN200" s="2"/>
      <c r="BO200" s="2"/>
      <c r="BP200" s="49"/>
      <c r="BQ200" s="49"/>
      <c r="BR200" s="2"/>
      <c r="BS200" s="2"/>
      <c r="BT200" s="2"/>
      <c r="BU200" s="2"/>
    </row>
    <row r="201" spans="1:173" ht="20.100000000000001" customHeight="1" x14ac:dyDescent="0.3">
      <c r="B201" s="269" t="s">
        <v>103</v>
      </c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1"/>
      <c r="Q201" s="271"/>
      <c r="R201" s="270"/>
      <c r="S201" s="270"/>
      <c r="T201" s="270"/>
      <c r="U201" s="272"/>
      <c r="V201" s="270"/>
      <c r="W201" s="272"/>
      <c r="X201" s="271"/>
      <c r="Y201" s="270"/>
      <c r="Z201" s="270"/>
      <c r="AA201" s="270"/>
      <c r="AB201" s="270"/>
      <c r="AC201" s="270"/>
      <c r="AD201" s="271"/>
      <c r="AE201" s="271"/>
      <c r="AF201" s="270"/>
      <c r="AG201" s="270"/>
      <c r="AH201" s="270"/>
      <c r="AI201" s="270"/>
      <c r="AJ201" s="271"/>
      <c r="AK201" s="271"/>
      <c r="AL201" s="270"/>
      <c r="AM201" s="270"/>
      <c r="AN201" s="270"/>
      <c r="AO201" s="270"/>
      <c r="AP201" s="271"/>
      <c r="AQ201" s="271"/>
      <c r="AR201" s="270"/>
      <c r="AS201" s="270"/>
      <c r="AT201" s="270"/>
      <c r="AU201" s="270"/>
      <c r="AV201" s="271"/>
      <c r="AW201" s="271"/>
      <c r="AX201" s="270"/>
      <c r="AY201" s="270"/>
      <c r="AZ201" s="270"/>
      <c r="BA201" s="270"/>
      <c r="BB201" s="271"/>
      <c r="BC201" s="271"/>
      <c r="BD201" s="270"/>
      <c r="BE201" s="270"/>
      <c r="BF201" s="270"/>
      <c r="BG201" s="270"/>
      <c r="BH201" s="270"/>
      <c r="BI201" s="271"/>
      <c r="BJ201" s="271"/>
      <c r="BK201" s="270"/>
      <c r="BL201" s="270"/>
      <c r="BM201" s="270"/>
      <c r="BN201" s="270"/>
      <c r="BO201" s="270"/>
      <c r="BP201" s="271"/>
      <c r="BQ201" s="271"/>
      <c r="BR201" s="270"/>
      <c r="BS201" s="270"/>
      <c r="BT201" s="270"/>
      <c r="BU201" s="270"/>
      <c r="BV201" s="271"/>
      <c r="BW201" s="273"/>
      <c r="BX201" s="274"/>
    </row>
    <row r="202" spans="1:173" s="52" customFormat="1" ht="21" x14ac:dyDescent="0.3">
      <c r="B202" s="275" t="s">
        <v>205</v>
      </c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6"/>
      <c r="Q202" s="276"/>
      <c r="R202" s="272"/>
      <c r="S202" s="272"/>
      <c r="T202" s="272"/>
      <c r="U202" s="272"/>
      <c r="V202" s="272"/>
      <c r="W202" s="272"/>
      <c r="X202" s="277"/>
      <c r="Y202" s="272"/>
      <c r="Z202" s="272"/>
      <c r="AA202" s="272"/>
      <c r="AB202" s="272"/>
      <c r="AC202" s="272"/>
      <c r="AD202" s="277"/>
      <c r="AE202" s="277"/>
      <c r="AF202" s="272"/>
      <c r="AG202" s="272"/>
      <c r="AH202" s="272"/>
      <c r="AI202" s="272"/>
      <c r="AJ202" s="277"/>
      <c r="AK202" s="277"/>
      <c r="AL202" s="272"/>
      <c r="AM202" s="272"/>
      <c r="AN202" s="272"/>
      <c r="AO202" s="272"/>
      <c r="AP202" s="277"/>
      <c r="AQ202" s="277"/>
      <c r="AR202" s="272"/>
      <c r="AS202" s="272"/>
      <c r="AT202" s="272"/>
      <c r="AU202" s="272"/>
      <c r="AV202" s="277"/>
      <c r="AW202" s="277"/>
      <c r="AX202" s="272"/>
      <c r="AY202" s="272"/>
      <c r="AZ202" s="272"/>
      <c r="BA202" s="272"/>
      <c r="BB202" s="277"/>
      <c r="BC202" s="277"/>
      <c r="BD202" s="272"/>
      <c r="BE202" s="272"/>
      <c r="BF202" s="272"/>
      <c r="BG202" s="272"/>
      <c r="BH202" s="272"/>
      <c r="BI202" s="277"/>
      <c r="BJ202" s="277"/>
      <c r="BK202" s="272"/>
      <c r="BL202" s="272"/>
      <c r="BM202" s="272"/>
      <c r="BN202" s="272"/>
      <c r="BO202" s="272"/>
      <c r="BP202" s="278"/>
      <c r="BQ202" s="278"/>
      <c r="BR202" s="272"/>
      <c r="BS202" s="272"/>
      <c r="BT202" s="272"/>
      <c r="BU202" s="272"/>
      <c r="BV202" s="277"/>
      <c r="BW202" s="279"/>
      <c r="BX202" s="259"/>
      <c r="BY202" s="259"/>
    </row>
    <row r="203" spans="1:173" ht="15.6" x14ac:dyDescent="0.3">
      <c r="B203" s="272"/>
      <c r="C203" s="272"/>
      <c r="D203" s="272"/>
      <c r="E203" s="272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8"/>
      <c r="Q203" s="278"/>
      <c r="R203" s="272"/>
      <c r="S203" s="272"/>
      <c r="T203" s="272"/>
      <c r="U203" s="272"/>
      <c r="V203" s="272"/>
      <c r="W203" s="272"/>
      <c r="X203" s="277"/>
      <c r="Y203" s="272"/>
      <c r="Z203" s="272"/>
      <c r="AA203" s="272"/>
      <c r="AB203" s="272"/>
      <c r="AC203" s="272"/>
      <c r="AD203" s="277"/>
      <c r="AE203" s="277"/>
      <c r="AF203" s="272"/>
      <c r="AG203" s="272"/>
      <c r="AH203" s="272"/>
      <c r="AI203" s="272"/>
      <c r="AJ203" s="277"/>
      <c r="AK203" s="277"/>
      <c r="AL203" s="272"/>
      <c r="AM203" s="272"/>
      <c r="AN203" s="272"/>
      <c r="AO203" s="272"/>
      <c r="AP203" s="277"/>
      <c r="AQ203" s="277"/>
      <c r="AR203" s="272"/>
      <c r="AS203" s="272"/>
      <c r="AT203" s="272"/>
      <c r="AU203" s="272"/>
      <c r="AV203" s="277"/>
      <c r="AW203" s="277"/>
      <c r="AX203" s="272"/>
      <c r="AY203" s="272"/>
      <c r="AZ203" s="272"/>
      <c r="BA203" s="272"/>
      <c r="BB203" s="277"/>
      <c r="BC203" s="277"/>
      <c r="BD203" s="272"/>
      <c r="BE203" s="272"/>
      <c r="BF203" s="272"/>
      <c r="BG203" s="272"/>
      <c r="BH203" s="272"/>
      <c r="BI203" s="277"/>
      <c r="BJ203" s="277"/>
      <c r="BK203" s="272"/>
      <c r="BL203" s="272"/>
      <c r="BM203" s="272"/>
      <c r="BN203" s="272"/>
      <c r="BO203" s="272"/>
      <c r="BP203" s="278"/>
      <c r="BQ203" s="278"/>
      <c r="BR203" s="272"/>
      <c r="BS203" s="272"/>
      <c r="BT203" s="272"/>
      <c r="BU203" s="272"/>
      <c r="BV203" s="277"/>
    </row>
    <row r="204" spans="1:173" s="51" customFormat="1" ht="20.100000000000001" customHeight="1" x14ac:dyDescent="0.3">
      <c r="B204" s="444" t="s">
        <v>138</v>
      </c>
      <c r="C204" s="444"/>
      <c r="D204" s="444"/>
      <c r="E204" s="444"/>
      <c r="F204" s="444"/>
      <c r="G204" s="444"/>
      <c r="H204" s="444"/>
      <c r="I204" s="444"/>
      <c r="J204" s="444"/>
      <c r="K204" s="444"/>
      <c r="L204" s="444"/>
      <c r="M204" s="444"/>
      <c r="N204" s="444"/>
      <c r="O204" s="444"/>
      <c r="P204" s="444"/>
      <c r="Q204" s="444"/>
      <c r="R204" s="444"/>
      <c r="S204" s="444"/>
      <c r="T204" s="444"/>
      <c r="U204" s="444"/>
      <c r="V204" s="444"/>
      <c r="W204" s="444"/>
      <c r="X204" s="444"/>
      <c r="Y204" s="444"/>
      <c r="Z204" s="444"/>
      <c r="AA204" s="444"/>
      <c r="AB204" s="444"/>
      <c r="AC204" s="444"/>
      <c r="AD204" s="444"/>
      <c r="AE204" s="444"/>
      <c r="AF204" s="444"/>
      <c r="AG204" s="444"/>
      <c r="AH204" s="444"/>
      <c r="AI204" s="444"/>
      <c r="AJ204" s="444"/>
      <c r="AK204" s="444"/>
      <c r="AL204" s="444"/>
      <c r="AM204" s="444"/>
      <c r="AN204" s="444"/>
      <c r="AO204" s="444"/>
      <c r="AP204" s="444"/>
      <c r="AQ204" s="444"/>
      <c r="AR204" s="444"/>
      <c r="AS204" s="444"/>
      <c r="AT204" s="444"/>
      <c r="AU204" s="444"/>
      <c r="AV204" s="444"/>
      <c r="AW204" s="444"/>
      <c r="AX204" s="444"/>
      <c r="AY204" s="444"/>
      <c r="AZ204" s="444"/>
      <c r="BA204" s="444"/>
      <c r="BB204" s="444"/>
      <c r="BC204" s="444"/>
      <c r="BD204" s="444"/>
      <c r="BE204" s="444"/>
      <c r="BF204" s="444"/>
      <c r="BG204" s="444"/>
      <c r="BH204" s="444"/>
      <c r="BI204" s="444"/>
      <c r="BJ204" s="444"/>
      <c r="BK204" s="444"/>
      <c r="BL204" s="444"/>
      <c r="BM204" s="444"/>
      <c r="BN204" s="444"/>
      <c r="BO204" s="444"/>
      <c r="BP204" s="444"/>
      <c r="BQ204" s="444"/>
      <c r="BR204" s="444"/>
      <c r="BS204" s="444"/>
      <c r="BT204" s="444"/>
      <c r="BU204" s="444"/>
      <c r="BV204" s="444"/>
      <c r="BW204" s="280"/>
      <c r="BX204" s="15"/>
      <c r="BY204" s="15"/>
    </row>
    <row r="205" spans="1:173" ht="18" x14ac:dyDescent="0.3">
      <c r="B205" s="272" t="s">
        <v>202</v>
      </c>
      <c r="C205" s="272"/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8"/>
      <c r="Q205" s="278"/>
      <c r="R205" s="272"/>
      <c r="S205" s="272"/>
      <c r="T205" s="272"/>
      <c r="U205" s="281"/>
      <c r="V205" s="272"/>
      <c r="W205" s="281"/>
      <c r="X205" s="277"/>
      <c r="Y205" s="272"/>
      <c r="Z205" s="272"/>
      <c r="AA205" s="272"/>
      <c r="AB205" s="272"/>
      <c r="AC205" s="272"/>
      <c r="AD205" s="277"/>
      <c r="AE205" s="277"/>
      <c r="AF205" s="272"/>
      <c r="AG205" s="272"/>
      <c r="AH205" s="272"/>
      <c r="AI205" s="272"/>
      <c r="AJ205" s="277"/>
      <c r="AK205" s="277"/>
      <c r="AL205" s="272"/>
      <c r="AM205" s="272"/>
      <c r="AN205" s="272"/>
      <c r="AO205" s="272"/>
      <c r="AP205" s="277"/>
      <c r="AQ205" s="277"/>
      <c r="AR205" s="272"/>
      <c r="AS205" s="272"/>
      <c r="AT205" s="272"/>
      <c r="AU205" s="272"/>
      <c r="AV205" s="277"/>
      <c r="AW205" s="277"/>
      <c r="AX205" s="272"/>
      <c r="AY205" s="272"/>
      <c r="AZ205" s="272"/>
      <c r="BA205" s="272"/>
      <c r="BB205" s="277"/>
      <c r="BC205" s="277"/>
      <c r="BD205" s="272"/>
      <c r="BE205" s="272"/>
      <c r="BF205" s="272"/>
      <c r="BG205" s="272"/>
      <c r="BH205" s="272"/>
      <c r="BI205" s="277"/>
      <c r="BJ205" s="277"/>
      <c r="BK205" s="272"/>
      <c r="BL205" s="272"/>
      <c r="BM205" s="272"/>
      <c r="BN205" s="272"/>
      <c r="BO205" s="272"/>
      <c r="BP205" s="278"/>
      <c r="BQ205" s="278"/>
      <c r="BR205" s="272"/>
      <c r="BS205" s="272"/>
      <c r="BT205" s="272"/>
      <c r="BU205" s="272"/>
      <c r="BV205" s="277"/>
      <c r="BW205" s="282"/>
    </row>
    <row r="206" spans="1:173" x14ac:dyDescent="0.3">
      <c r="U206" s="53"/>
      <c r="W206" s="53"/>
    </row>
    <row r="207" spans="1:173" x14ac:dyDescent="0.3">
      <c r="U207" s="53"/>
      <c r="W207" s="53"/>
    </row>
    <row r="208" spans="1:173" x14ac:dyDescent="0.3">
      <c r="P208" s="1"/>
      <c r="Q208" s="1"/>
      <c r="U208" s="53"/>
      <c r="W208" s="53"/>
      <c r="X208" s="1"/>
      <c r="AD208" s="1"/>
      <c r="AE208" s="1"/>
      <c r="AJ208" s="1"/>
      <c r="AK208" s="1"/>
      <c r="AP208" s="1"/>
      <c r="AQ208" s="1"/>
      <c r="AV208" s="1"/>
      <c r="AW208" s="1"/>
    </row>
    <row r="209" spans="2:50" x14ac:dyDescent="0.3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283"/>
    </row>
    <row r="210" spans="2:50" x14ac:dyDescent="0.3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283"/>
    </row>
    <row r="211" spans="2:50" x14ac:dyDescent="0.3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283"/>
    </row>
    <row r="212" spans="2:50" x14ac:dyDescent="0.3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283"/>
    </row>
    <row r="213" spans="2:50" x14ac:dyDescent="0.3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</row>
    <row r="214" spans="2:50" x14ac:dyDescent="0.3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284"/>
    </row>
    <row r="215" spans="2:50" x14ac:dyDescent="0.3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4"/>
      <c r="V215" s="53"/>
      <c r="W215" s="54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</row>
    <row r="216" spans="2:50" x14ac:dyDescent="0.3">
      <c r="B216" s="53" t="s">
        <v>227</v>
      </c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4"/>
      <c r="V216" s="53"/>
      <c r="W216" s="54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</row>
    <row r="217" spans="2:50" x14ac:dyDescent="0.3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V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</row>
    <row r="218" spans="2:50" x14ac:dyDescent="0.3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V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</row>
    <row r="219" spans="2:50" x14ac:dyDescent="0.3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V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</row>
    <row r="220" spans="2:50" x14ac:dyDescent="0.3"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V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</row>
    <row r="221" spans="2:50" x14ac:dyDescent="0.3"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V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</row>
    <row r="222" spans="2:50" x14ac:dyDescent="0.3">
      <c r="P222" s="1"/>
      <c r="Q222" s="1"/>
      <c r="X222" s="1"/>
      <c r="AD222" s="1"/>
      <c r="AE222" s="1"/>
      <c r="AJ222" s="1"/>
      <c r="AK222" s="1"/>
      <c r="AP222" s="1"/>
      <c r="AQ222" s="1"/>
      <c r="AV222" s="1"/>
      <c r="AW222" s="1"/>
    </row>
    <row r="223" spans="2:50" x14ac:dyDescent="0.3">
      <c r="P223" s="1"/>
      <c r="Q223" s="1"/>
      <c r="X223" s="1"/>
      <c r="AD223" s="1"/>
      <c r="AE223" s="1"/>
      <c r="AJ223" s="1"/>
      <c r="AK223" s="1"/>
      <c r="AP223" s="1"/>
      <c r="AQ223" s="1"/>
      <c r="AV223" s="1"/>
      <c r="AW223" s="1"/>
    </row>
  </sheetData>
  <mergeCells count="321"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BX155:BX157"/>
    <mergeCell ref="K156:Q156"/>
    <mergeCell ref="R156:X156"/>
    <mergeCell ref="Y156:AE156"/>
    <mergeCell ref="AF156:AK156"/>
    <mergeCell ref="AL156:AQ156"/>
    <mergeCell ref="AR156:AW156"/>
    <mergeCell ref="AX156:BC156"/>
    <mergeCell ref="BD156:BJ156"/>
    <mergeCell ref="BK156:BQ156"/>
    <mergeCell ref="BR156:BW156"/>
    <mergeCell ref="C58:J59"/>
    <mergeCell ref="K58:X58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BX96:BX98"/>
    <mergeCell ref="BY58:BY60"/>
    <mergeCell ref="B73:BY73"/>
    <mergeCell ref="AL58:AW58"/>
    <mergeCell ref="AX58:BJ58"/>
    <mergeCell ref="BK58:BW58"/>
    <mergeCell ref="K59:Q59"/>
    <mergeCell ref="R59:X59"/>
    <mergeCell ref="Y59:AE59"/>
    <mergeCell ref="AF59:AK59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BX112:BX114"/>
    <mergeCell ref="K113:Q113"/>
    <mergeCell ref="R113:X113"/>
    <mergeCell ref="Y113:AE113"/>
    <mergeCell ref="AF113:AK113"/>
    <mergeCell ref="AL113:AQ113"/>
    <mergeCell ref="AR113:AW113"/>
    <mergeCell ref="AX113:BC113"/>
    <mergeCell ref="BX163:BX167"/>
    <mergeCell ref="AH163:AH167"/>
    <mergeCell ref="F163:F167"/>
    <mergeCell ref="J163:J167"/>
    <mergeCell ref="M163:M167"/>
    <mergeCell ref="N163:N167"/>
    <mergeCell ref="U163:U167"/>
    <mergeCell ref="AC163:AC167"/>
    <mergeCell ref="Y175:AE175"/>
    <mergeCell ref="AF175:AK175"/>
    <mergeCell ref="BX174:BX176"/>
    <mergeCell ref="AI163:AI167"/>
    <mergeCell ref="AX174:BJ174"/>
    <mergeCell ref="B173:BY173"/>
    <mergeCell ref="A129:A131"/>
    <mergeCell ref="B115:BY115"/>
    <mergeCell ref="B119:BY119"/>
    <mergeCell ref="B124:BY124"/>
    <mergeCell ref="B132:BY132"/>
    <mergeCell ref="B133:BY133"/>
    <mergeCell ref="BY163:BY167"/>
    <mergeCell ref="AY163:AY167"/>
    <mergeCell ref="AZ163:AZ167"/>
    <mergeCell ref="AO163:AO167"/>
    <mergeCell ref="AT163:AT167"/>
    <mergeCell ref="AU163:AU167"/>
    <mergeCell ref="B128:BY128"/>
    <mergeCell ref="B148:BY148"/>
    <mergeCell ref="BA163:BA167"/>
    <mergeCell ref="BF163:BF167"/>
    <mergeCell ref="AL129:AW129"/>
    <mergeCell ref="AV163:AV167"/>
    <mergeCell ref="AM163:AM167"/>
    <mergeCell ref="W163:W167"/>
    <mergeCell ref="AA163:AA167"/>
    <mergeCell ref="AB163:AB167"/>
    <mergeCell ref="C129:J130"/>
    <mergeCell ref="K129:X129"/>
    <mergeCell ref="A197:BY197"/>
    <mergeCell ref="B177:BY177"/>
    <mergeCell ref="B179:BY179"/>
    <mergeCell ref="B181:BY181"/>
    <mergeCell ref="B183:BY183"/>
    <mergeCell ref="B189:BY189"/>
    <mergeCell ref="B169:BY169"/>
    <mergeCell ref="AX175:BC175"/>
    <mergeCell ref="BD175:BJ175"/>
    <mergeCell ref="A190:A192"/>
    <mergeCell ref="C190:J191"/>
    <mergeCell ref="A174:A176"/>
    <mergeCell ref="C174:J175"/>
    <mergeCell ref="K174:X174"/>
    <mergeCell ref="AL175:AQ175"/>
    <mergeCell ref="AR175:AW175"/>
    <mergeCell ref="BK174:BW174"/>
    <mergeCell ref="BY174:BY176"/>
    <mergeCell ref="BX190:BX192"/>
    <mergeCell ref="BY190:BY192"/>
    <mergeCell ref="BK175:BQ175"/>
    <mergeCell ref="BR191:BW191"/>
    <mergeCell ref="B190:B192"/>
    <mergeCell ref="Y190:AK190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K97:Q97"/>
    <mergeCell ref="A58:A60"/>
    <mergeCell ref="B58:B60"/>
    <mergeCell ref="BX38:BX40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K38:BW38"/>
    <mergeCell ref="BK59:BQ59"/>
    <mergeCell ref="BR59:BW59"/>
    <mergeCell ref="B174:B176"/>
    <mergeCell ref="C163:C167"/>
    <mergeCell ref="B129:B131"/>
    <mergeCell ref="BK163:BK167"/>
    <mergeCell ref="BB163:BB167"/>
    <mergeCell ref="BR175:BW175"/>
    <mergeCell ref="AN163:AN167"/>
    <mergeCell ref="AS163:AS167"/>
    <mergeCell ref="BM163:BM167"/>
    <mergeCell ref="BN163:BN167"/>
    <mergeCell ref="BK129:BW129"/>
    <mergeCell ref="D163:D167"/>
    <mergeCell ref="K130:Q130"/>
    <mergeCell ref="R130:X130"/>
    <mergeCell ref="Y130:AE130"/>
    <mergeCell ref="AF130:AK130"/>
    <mergeCell ref="AR130:AW130"/>
    <mergeCell ref="AX130:BC130"/>
    <mergeCell ref="Y129:AK129"/>
    <mergeCell ref="BD113:BJ113"/>
    <mergeCell ref="BK113:BQ113"/>
    <mergeCell ref="BR113:BW113"/>
    <mergeCell ref="K175:Q175"/>
    <mergeCell ref="R175:X175"/>
    <mergeCell ref="X163:X167"/>
    <mergeCell ref="AE163:AE167"/>
    <mergeCell ref="AK163:AK167"/>
    <mergeCell ref="AQ163:AQ167"/>
    <mergeCell ref="AW163:AW167"/>
    <mergeCell ref="BC163:BC167"/>
    <mergeCell ref="BJ163:BJ167"/>
    <mergeCell ref="Q163:Q167"/>
    <mergeCell ref="BK130:BQ130"/>
    <mergeCell ref="BR130:BW130"/>
    <mergeCell ref="BG163:BG167"/>
    <mergeCell ref="BH163:BH167"/>
    <mergeCell ref="BL163:BL167"/>
    <mergeCell ref="BO163:BO167"/>
    <mergeCell ref="Y174:AK174"/>
    <mergeCell ref="AL174:AW174"/>
    <mergeCell ref="BQ163:BQ167"/>
    <mergeCell ref="B7:B9"/>
    <mergeCell ref="Y7:AK7"/>
    <mergeCell ref="C96:J97"/>
    <mergeCell ref="BK96:BW96"/>
    <mergeCell ref="AX129:BJ129"/>
    <mergeCell ref="BD130:BJ130"/>
    <mergeCell ref="H163:H167"/>
    <mergeCell ref="I163:I167"/>
    <mergeCell ref="BR97:BW97"/>
    <mergeCell ref="BK97:BQ97"/>
    <mergeCell ref="BD97:BJ97"/>
    <mergeCell ref="BE163:BE167"/>
    <mergeCell ref="E163:E167"/>
    <mergeCell ref="BD163:BD167"/>
    <mergeCell ref="BS163:BS167"/>
    <mergeCell ref="BT163:BT167"/>
    <mergeCell ref="BU163:BU167"/>
    <mergeCell ref="O163:O167"/>
    <mergeCell ref="T163:T167"/>
    <mergeCell ref="V163:V167"/>
    <mergeCell ref="B107:BY107"/>
    <mergeCell ref="BY112:BY114"/>
    <mergeCell ref="BW163:BW167"/>
    <mergeCell ref="AP163:AP167"/>
    <mergeCell ref="BY155:BY157"/>
    <mergeCell ref="B104:BY104"/>
    <mergeCell ref="B99:BY99"/>
    <mergeCell ref="B96:B98"/>
    <mergeCell ref="BK19:BQ19"/>
    <mergeCell ref="BY38:BY40"/>
    <mergeCell ref="BR39:BW39"/>
    <mergeCell ref="BK18:BW18"/>
    <mergeCell ref="BX129:BX131"/>
    <mergeCell ref="BY129:BY131"/>
    <mergeCell ref="BD39:BJ39"/>
    <mergeCell ref="B41:BY41"/>
    <mergeCell ref="B68:BY68"/>
    <mergeCell ref="B79:BY79"/>
    <mergeCell ref="B85:BY85"/>
    <mergeCell ref="B88:BY88"/>
    <mergeCell ref="B91:BY91"/>
    <mergeCell ref="BX58:BX60"/>
    <mergeCell ref="B18:B20"/>
    <mergeCell ref="AL130:AQ130"/>
    <mergeCell ref="AL59:AQ59"/>
    <mergeCell ref="AR59:AW59"/>
    <mergeCell ref="AX59:BC59"/>
    <mergeCell ref="BD59:BJ59"/>
    <mergeCell ref="B204:BV204"/>
    <mergeCell ref="BP163:BP167"/>
    <mergeCell ref="BR163:BR167"/>
    <mergeCell ref="AR163:AR167"/>
    <mergeCell ref="AX163:AX167"/>
    <mergeCell ref="BV163:BV167"/>
    <mergeCell ref="G163:G167"/>
    <mergeCell ref="K163:K167"/>
    <mergeCell ref="L163:L167"/>
    <mergeCell ref="P163:P167"/>
    <mergeCell ref="R163:R167"/>
    <mergeCell ref="S163:S167"/>
    <mergeCell ref="Y163:Y167"/>
    <mergeCell ref="Z163:Z167"/>
    <mergeCell ref="AD163:AD167"/>
    <mergeCell ref="AF163:AF167"/>
    <mergeCell ref="AG163:AG167"/>
    <mergeCell ref="AJ163:AJ167"/>
    <mergeCell ref="AL163:AL167"/>
    <mergeCell ref="K190:X190"/>
    <mergeCell ref="K191:Q191"/>
    <mergeCell ref="R191:X191"/>
    <mergeCell ref="AF191:AK191"/>
    <mergeCell ref="BI163:BI167"/>
    <mergeCell ref="Y8:AE8"/>
    <mergeCell ref="AF8:AK8"/>
    <mergeCell ref="K39:Q39"/>
    <mergeCell ref="K38:X38"/>
    <mergeCell ref="B37:BY37"/>
    <mergeCell ref="BX18:BX20"/>
    <mergeCell ref="BY18:BY20"/>
    <mergeCell ref="BR8:BW8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AL191:AQ191"/>
    <mergeCell ref="BK191:BQ191"/>
    <mergeCell ref="AR191:AW191"/>
    <mergeCell ref="AL190:AW190"/>
    <mergeCell ref="AX191:BC191"/>
    <mergeCell ref="AX190:BJ190"/>
    <mergeCell ref="BD191:BJ191"/>
    <mergeCell ref="BK190:BW190"/>
    <mergeCell ref="Y191:AE191"/>
    <mergeCell ref="A198:B198"/>
    <mergeCell ref="K200:L200"/>
    <mergeCell ref="R200:S200"/>
    <mergeCell ref="Y200:Z200"/>
    <mergeCell ref="AF200:AG200"/>
    <mergeCell ref="AL200:AM200"/>
    <mergeCell ref="AR200:AS200"/>
    <mergeCell ref="BD200:BE200"/>
    <mergeCell ref="BK200:BL200"/>
  </mergeCells>
  <printOptions horizontalCentered="1"/>
  <pageMargins left="0.23622047244094491" right="0.23622047244094491" top="0.55118110236220474" bottom="0.55118110236220474" header="0" footer="0"/>
  <pageSetup paperSize="9" scale="10" fitToWidth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221"/>
  <sheetViews>
    <sheetView tabSelected="1" view="pageBreakPreview" topLeftCell="A139" zoomScale="50" zoomScaleNormal="50" zoomScaleSheetLayoutView="50" workbookViewId="0">
      <selection activeCell="J221" sqref="J221"/>
    </sheetView>
  </sheetViews>
  <sheetFormatPr defaultColWidth="9.109375" defaultRowHeight="14.4" x14ac:dyDescent="0.3"/>
  <cols>
    <col min="1" max="1" width="6" style="2" customWidth="1"/>
    <col min="2" max="2" width="52.44140625" style="1" customWidth="1"/>
    <col min="3" max="3" width="8.109375" style="1" bestFit="1" customWidth="1"/>
    <col min="4" max="5" width="6.44140625" style="1" bestFit="1" customWidth="1"/>
    <col min="6" max="6" width="8.109375" style="1" bestFit="1" customWidth="1"/>
    <col min="7" max="8" width="6.44140625" style="1" bestFit="1" customWidth="1"/>
    <col min="9" max="9" width="4.88671875" style="1" customWidth="1"/>
    <col min="10" max="10" width="6.5546875" style="1" bestFit="1" customWidth="1"/>
    <col min="11" max="12" width="6.5546875" style="1" customWidth="1"/>
    <col min="13" max="13" width="6.44140625" style="1" customWidth="1"/>
    <col min="14" max="16" width="4.88671875" style="1" customWidth="1"/>
    <col min="17" max="17" width="4.5546875" style="1" customWidth="1"/>
    <col min="18" max="18" width="6.5546875" style="1" customWidth="1"/>
    <col min="19" max="24" width="4.88671875" style="1" customWidth="1"/>
    <col min="25" max="25" width="6.88671875" style="1" customWidth="1"/>
    <col min="26" max="26" width="4.88671875" style="1" customWidth="1"/>
    <col min="27" max="27" width="6.44140625" style="1" customWidth="1"/>
    <col min="28" max="28" width="6.88671875" style="1" customWidth="1"/>
    <col min="29" max="33" width="4.88671875" style="1" customWidth="1"/>
    <col min="34" max="34" width="6.44140625" style="1" customWidth="1"/>
    <col min="35" max="35" width="6.88671875" style="1" customWidth="1"/>
    <col min="36" max="39" width="4.88671875" style="1" customWidth="1"/>
    <col min="40" max="40" width="6.44140625" style="1" customWidth="1"/>
    <col min="41" max="41" width="6.88671875" style="1" customWidth="1"/>
    <col min="42" max="42" width="4.88671875" style="1" customWidth="1"/>
    <col min="43" max="43" width="5.33203125" style="1" customWidth="1"/>
    <col min="44" max="45" width="4.88671875" style="1" customWidth="1"/>
    <col min="46" max="46" width="6.88671875" style="1" customWidth="1"/>
    <col min="47" max="50" width="4.88671875" style="1" customWidth="1"/>
    <col min="51" max="51" width="6.88671875" style="1" customWidth="1"/>
    <col min="52" max="57" width="4.88671875" style="1" customWidth="1"/>
    <col min="58" max="58" width="6.88671875" style="1" customWidth="1"/>
    <col min="59" max="64" width="4.88671875" style="1" customWidth="1"/>
    <col min="65" max="65" width="6.88671875" style="1" customWidth="1"/>
    <col min="66" max="70" width="4.88671875" style="1" customWidth="1"/>
    <col min="71" max="71" width="6.88671875" style="1" customWidth="1"/>
    <col min="72" max="75" width="4.88671875" style="1" customWidth="1"/>
    <col min="76" max="76" width="6.5546875" style="1" bestFit="1" customWidth="1"/>
    <col min="77" max="77" width="10.33203125" style="1" customWidth="1"/>
    <col min="78" max="78" width="2" style="1" customWidth="1"/>
    <col min="79" max="16384" width="9.109375" style="1"/>
  </cols>
  <sheetData>
    <row r="1" spans="1:164" s="15" customFormat="1" ht="24.9" customHeight="1" x14ac:dyDescent="0.3">
      <c r="A1" s="259"/>
      <c r="B1" s="268" t="s">
        <v>221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4.9" customHeight="1" x14ac:dyDescent="0.3">
      <c r="A2" s="259"/>
      <c r="B2" s="268" t="s">
        <v>222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4.9" customHeight="1" x14ac:dyDescent="0.3">
      <c r="A3" s="259"/>
      <c r="B3" s="268" t="s">
        <v>226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4.9" customHeight="1" x14ac:dyDescent="0.3">
      <c r="A4" s="289"/>
      <c r="B4" s="290" t="s">
        <v>225</v>
      </c>
      <c r="C4" s="291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2"/>
      <c r="BV4" s="292"/>
      <c r="BW4" s="292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5">
      <c r="A5" s="289"/>
      <c r="B5" s="290"/>
      <c r="C5" s="291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5">
      <c r="A6" s="293"/>
      <c r="B6" s="516" t="s">
        <v>22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6"/>
      <c r="AD6" s="516"/>
      <c r="AE6" s="516"/>
      <c r="AF6" s="516"/>
      <c r="AG6" s="516"/>
      <c r="AH6" s="516"/>
      <c r="AI6" s="516"/>
      <c r="AJ6" s="516"/>
      <c r="AK6" s="516"/>
      <c r="AL6" s="516"/>
      <c r="AM6" s="516"/>
      <c r="AN6" s="516"/>
      <c r="AO6" s="516"/>
      <c r="AP6" s="516"/>
      <c r="AQ6" s="516"/>
      <c r="AR6" s="516"/>
      <c r="AS6" s="516"/>
      <c r="AT6" s="516"/>
      <c r="AU6" s="516"/>
      <c r="AV6" s="516"/>
      <c r="AW6" s="516"/>
      <c r="AX6" s="516"/>
      <c r="AY6" s="516"/>
      <c r="AZ6" s="516"/>
      <c r="BA6" s="516"/>
      <c r="BB6" s="516"/>
      <c r="BC6" s="516"/>
      <c r="BD6" s="516"/>
      <c r="BE6" s="516"/>
      <c r="BF6" s="516"/>
      <c r="BG6" s="516"/>
      <c r="BH6" s="516"/>
      <c r="BI6" s="516"/>
      <c r="BJ6" s="516"/>
      <c r="BK6" s="516"/>
      <c r="BL6" s="516"/>
      <c r="BM6" s="516"/>
      <c r="BN6" s="516"/>
      <c r="BO6" s="516"/>
      <c r="BP6" s="516"/>
      <c r="BQ6" s="516"/>
      <c r="BR6" s="516"/>
      <c r="BS6" s="516"/>
      <c r="BT6" s="516"/>
      <c r="BU6" s="516"/>
      <c r="BV6" s="516"/>
      <c r="BW6" s="516"/>
      <c r="BX6" s="516"/>
      <c r="BY6" s="517"/>
      <c r="BZ6" s="221"/>
    </row>
    <row r="7" spans="1:164" ht="30" customHeight="1" x14ac:dyDescent="0.3">
      <c r="A7" s="490" t="s">
        <v>213</v>
      </c>
      <c r="B7" s="469" t="s">
        <v>0</v>
      </c>
      <c r="C7" s="527" t="s">
        <v>214</v>
      </c>
      <c r="D7" s="528"/>
      <c r="E7" s="528"/>
      <c r="F7" s="528"/>
      <c r="G7" s="528"/>
      <c r="H7" s="528"/>
      <c r="I7" s="528"/>
      <c r="J7" s="529"/>
      <c r="K7" s="435" t="s">
        <v>4</v>
      </c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5" t="s">
        <v>5</v>
      </c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36" t="s">
        <v>6</v>
      </c>
      <c r="AM7" s="436"/>
      <c r="AN7" s="436"/>
      <c r="AO7" s="436"/>
      <c r="AP7" s="436"/>
      <c r="AQ7" s="436"/>
      <c r="AR7" s="436"/>
      <c r="AS7" s="436"/>
      <c r="AT7" s="436"/>
      <c r="AU7" s="436"/>
      <c r="AV7" s="436"/>
      <c r="AW7" s="436"/>
      <c r="AX7" s="435" t="s">
        <v>7</v>
      </c>
      <c r="AY7" s="436"/>
      <c r="AZ7" s="436"/>
      <c r="BA7" s="436"/>
      <c r="BB7" s="436"/>
      <c r="BC7" s="436"/>
      <c r="BD7" s="436"/>
      <c r="BE7" s="436"/>
      <c r="BF7" s="436"/>
      <c r="BG7" s="436"/>
      <c r="BH7" s="436"/>
      <c r="BI7" s="436"/>
      <c r="BJ7" s="437"/>
      <c r="BK7" s="436" t="s">
        <v>8</v>
      </c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7"/>
      <c r="BX7" s="533" t="s">
        <v>208</v>
      </c>
      <c r="BY7" s="430" t="s">
        <v>224</v>
      </c>
    </row>
    <row r="8" spans="1:164" ht="30" customHeight="1" thickBot="1" x14ac:dyDescent="0.35">
      <c r="A8" s="491"/>
      <c r="B8" s="462"/>
      <c r="C8" s="530"/>
      <c r="D8" s="531"/>
      <c r="E8" s="531"/>
      <c r="F8" s="531"/>
      <c r="G8" s="531"/>
      <c r="H8" s="531"/>
      <c r="I8" s="531"/>
      <c r="J8" s="532"/>
      <c r="K8" s="511" t="s">
        <v>9</v>
      </c>
      <c r="L8" s="512"/>
      <c r="M8" s="512"/>
      <c r="N8" s="512"/>
      <c r="O8" s="512"/>
      <c r="P8" s="512"/>
      <c r="Q8" s="513"/>
      <c r="R8" s="512" t="s">
        <v>220</v>
      </c>
      <c r="S8" s="512"/>
      <c r="T8" s="512"/>
      <c r="U8" s="512"/>
      <c r="V8" s="512"/>
      <c r="W8" s="512"/>
      <c r="X8" s="512"/>
      <c r="Y8" s="511" t="s">
        <v>10</v>
      </c>
      <c r="Z8" s="512"/>
      <c r="AA8" s="512"/>
      <c r="AB8" s="512"/>
      <c r="AC8" s="512"/>
      <c r="AD8" s="512"/>
      <c r="AE8" s="513"/>
      <c r="AF8" s="512" t="s">
        <v>11</v>
      </c>
      <c r="AG8" s="512"/>
      <c r="AH8" s="512"/>
      <c r="AI8" s="512"/>
      <c r="AJ8" s="512"/>
      <c r="AK8" s="514"/>
      <c r="AL8" s="512" t="s">
        <v>12</v>
      </c>
      <c r="AM8" s="512"/>
      <c r="AN8" s="512"/>
      <c r="AO8" s="512"/>
      <c r="AP8" s="512"/>
      <c r="AQ8" s="513"/>
      <c r="AR8" s="512" t="s">
        <v>13</v>
      </c>
      <c r="AS8" s="512"/>
      <c r="AT8" s="512"/>
      <c r="AU8" s="512"/>
      <c r="AV8" s="512"/>
      <c r="AW8" s="512"/>
      <c r="AX8" s="511" t="s">
        <v>14</v>
      </c>
      <c r="AY8" s="512"/>
      <c r="AZ8" s="512"/>
      <c r="BA8" s="512"/>
      <c r="BB8" s="512"/>
      <c r="BC8" s="512"/>
      <c r="BD8" s="518" t="s">
        <v>15</v>
      </c>
      <c r="BE8" s="512"/>
      <c r="BF8" s="512"/>
      <c r="BG8" s="512"/>
      <c r="BH8" s="512"/>
      <c r="BI8" s="512"/>
      <c r="BJ8" s="514"/>
      <c r="BK8" s="512" t="s">
        <v>16</v>
      </c>
      <c r="BL8" s="512"/>
      <c r="BM8" s="512"/>
      <c r="BN8" s="512"/>
      <c r="BO8" s="512"/>
      <c r="BP8" s="512"/>
      <c r="BQ8" s="512"/>
      <c r="BR8" s="518" t="s">
        <v>17</v>
      </c>
      <c r="BS8" s="512"/>
      <c r="BT8" s="512"/>
      <c r="BU8" s="512"/>
      <c r="BV8" s="448"/>
      <c r="BW8" s="73"/>
      <c r="BX8" s="534"/>
      <c r="BY8" s="431"/>
    </row>
    <row r="9" spans="1:164" s="177" customFormat="1" ht="159.9" customHeight="1" thickBot="1" x14ac:dyDescent="0.35">
      <c r="A9" s="492"/>
      <c r="B9" s="463"/>
      <c r="C9" s="108" t="s">
        <v>1</v>
      </c>
      <c r="D9" s="106" t="str">
        <f>E.I.!$D$20</f>
        <v>WYKŁADY</v>
      </c>
      <c r="E9" s="106" t="s">
        <v>3</v>
      </c>
      <c r="F9" s="106" t="str">
        <f>E.I.!$F$20</f>
        <v>ZAJĘCIA WARSZTATOWE</v>
      </c>
      <c r="G9" s="106" t="s">
        <v>195</v>
      </c>
      <c r="H9" s="106" t="s">
        <v>215</v>
      </c>
      <c r="I9" s="106" t="s">
        <v>219</v>
      </c>
      <c r="J9" s="178" t="s">
        <v>164</v>
      </c>
      <c r="K9" s="106" t="s">
        <v>217</v>
      </c>
      <c r="L9" s="180" t="s">
        <v>3</v>
      </c>
      <c r="M9" s="180" t="str">
        <f>$F$9</f>
        <v>ZAJĘCIA WARSZTATOWE</v>
      </c>
      <c r="N9" s="180" t="str">
        <f>$H$9</f>
        <v>LEKTORATY J. OBCYCH</v>
      </c>
      <c r="O9" s="106" t="s">
        <v>219</v>
      </c>
      <c r="P9" s="180" t="s">
        <v>18</v>
      </c>
      <c r="Q9" s="160" t="s">
        <v>212</v>
      </c>
      <c r="R9" s="106" t="s">
        <v>217</v>
      </c>
      <c r="S9" s="180" t="s">
        <v>3</v>
      </c>
      <c r="T9" s="180" t="str">
        <f>$F$9</f>
        <v>ZAJĘCIA WARSZTATOWE</v>
      </c>
      <c r="U9" s="181" t="str">
        <f>$H$9</f>
        <v>LEKTORATY J. OBCYCH</v>
      </c>
      <c r="V9" s="106" t="s">
        <v>219</v>
      </c>
      <c r="W9" s="180" t="s">
        <v>18</v>
      </c>
      <c r="X9" s="111" t="s">
        <v>212</v>
      </c>
      <c r="Y9" s="106" t="s">
        <v>217</v>
      </c>
      <c r="Z9" s="180" t="s">
        <v>3</v>
      </c>
      <c r="AA9" s="180" t="str">
        <f>$F$9</f>
        <v>ZAJĘCIA WARSZTATOWE</v>
      </c>
      <c r="AB9" s="106" t="s">
        <v>215</v>
      </c>
      <c r="AC9" s="180" t="str">
        <f>$J$9</f>
        <v>PRAKTYKI ZAWODOWE</v>
      </c>
      <c r="AD9" s="180" t="s">
        <v>18</v>
      </c>
      <c r="AE9" s="160" t="s">
        <v>212</v>
      </c>
      <c r="AF9" s="106" t="s">
        <v>217</v>
      </c>
      <c r="AG9" s="180" t="s">
        <v>3</v>
      </c>
      <c r="AH9" s="180" t="str">
        <f>$F$9</f>
        <v>ZAJĘCIA WARSZTATOWE</v>
      </c>
      <c r="AI9" s="106" t="s">
        <v>215</v>
      </c>
      <c r="AJ9" s="180" t="s">
        <v>18</v>
      </c>
      <c r="AK9" s="111" t="s">
        <v>212</v>
      </c>
      <c r="AL9" s="179" t="str">
        <f>E.I.!$D$9</f>
        <v>WYKŁADY</v>
      </c>
      <c r="AM9" s="180" t="s">
        <v>3</v>
      </c>
      <c r="AN9" s="180" t="str">
        <f>$F$9</f>
        <v>ZAJĘCIA WARSZTATOWE</v>
      </c>
      <c r="AO9" s="106" t="s">
        <v>215</v>
      </c>
      <c r="AP9" s="180" t="s">
        <v>18</v>
      </c>
      <c r="AQ9" s="160" t="s">
        <v>212</v>
      </c>
      <c r="AR9" s="180" t="str">
        <f>E.I.!$D$9</f>
        <v>WYKŁADY</v>
      </c>
      <c r="AS9" s="180" t="s">
        <v>3</v>
      </c>
      <c r="AT9" s="180" t="str">
        <f>$F$9</f>
        <v>ZAJĘCIA WARSZTATOWE</v>
      </c>
      <c r="AU9" s="180" t="str">
        <f>$J$9</f>
        <v>PRAKTYKI ZAWODOWE</v>
      </c>
      <c r="AV9" s="180" t="s">
        <v>18</v>
      </c>
      <c r="AW9" s="111" t="s">
        <v>212</v>
      </c>
      <c r="AX9" s="179" t="str">
        <f>E.I.!$D$9</f>
        <v>WYKŁADY</v>
      </c>
      <c r="AY9" s="180" t="str">
        <f>$F$9</f>
        <v>ZAJĘCIA WARSZTATOWE</v>
      </c>
      <c r="AZ9" s="180" t="str">
        <f>$G$9</f>
        <v>SEMINARIUM</v>
      </c>
      <c r="BA9" s="180" t="str">
        <f>$J$9</f>
        <v>PRAKTYKI ZAWODOWE</v>
      </c>
      <c r="BB9" s="180" t="str">
        <f>$AV$9</f>
        <v>ECTS</v>
      </c>
      <c r="BC9" s="160" t="s">
        <v>212</v>
      </c>
      <c r="BD9" s="180" t="str">
        <f>E.I.!$D$9</f>
        <v>WYKŁADY</v>
      </c>
      <c r="BE9" s="180" t="s">
        <v>3</v>
      </c>
      <c r="BF9" s="180" t="str">
        <f>$F$9</f>
        <v>ZAJĘCIA WARSZTATOWE</v>
      </c>
      <c r="BG9" s="180" t="str">
        <f>$G$9</f>
        <v>SEMINARIUM</v>
      </c>
      <c r="BH9" s="180" t="str">
        <f>$J$9</f>
        <v>PRAKTYKI ZAWODOWE</v>
      </c>
      <c r="BI9" s="180" t="s">
        <v>18</v>
      </c>
      <c r="BJ9" s="161" t="s">
        <v>212</v>
      </c>
      <c r="BK9" s="179" t="str">
        <f>E.I.!$D$9</f>
        <v>WYKŁADY</v>
      </c>
      <c r="BL9" s="180" t="s">
        <v>3</v>
      </c>
      <c r="BM9" s="180" t="str">
        <f>$F$9</f>
        <v>ZAJĘCIA WARSZTATOWE</v>
      </c>
      <c r="BN9" s="180" t="str">
        <f>$G$9</f>
        <v>SEMINARIUM</v>
      </c>
      <c r="BO9" s="180" t="str">
        <f>$J$9</f>
        <v>PRAKTYKI ZAWODOWE</v>
      </c>
      <c r="BP9" s="180" t="s">
        <v>18</v>
      </c>
      <c r="BQ9" s="160" t="s">
        <v>212</v>
      </c>
      <c r="BR9" s="180" t="str">
        <f>E.I.!$D$9</f>
        <v>WYKŁADY</v>
      </c>
      <c r="BS9" s="180" t="str">
        <f>$F$9</f>
        <v>ZAJĘCIA WARSZTATOWE</v>
      </c>
      <c r="BT9" s="182" t="str">
        <f>$AZ$9</f>
        <v>SEMINARIUM</v>
      </c>
      <c r="BU9" s="180" t="str">
        <f>$J$9</f>
        <v>PRAKTYKI ZAWODOWE</v>
      </c>
      <c r="BV9" s="182" t="s">
        <v>18</v>
      </c>
      <c r="BW9" s="111" t="s">
        <v>212</v>
      </c>
      <c r="BX9" s="535"/>
      <c r="BY9" s="432"/>
    </row>
    <row r="10" spans="1:164" s="51" customFormat="1" ht="24.9" customHeight="1" thickBot="1" x14ac:dyDescent="0.35">
      <c r="A10" s="305"/>
      <c r="B10" s="466" t="s">
        <v>23</v>
      </c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7"/>
    </row>
    <row r="11" spans="1:164" ht="20.100000000000001" customHeight="1" x14ac:dyDescent="0.3">
      <c r="A11" s="223">
        <v>1</v>
      </c>
      <c r="B11" s="218" t="s">
        <v>60</v>
      </c>
      <c r="C11" s="79">
        <f>SUM(D11:J11)</f>
        <v>15</v>
      </c>
      <c r="D11" s="66">
        <f>K11+R11+Y11+AF11+AL11+AR11+AX11+BD11+BK11+BR11</f>
        <v>15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5"/>
      <c r="R11" s="74">
        <v>15</v>
      </c>
      <c r="S11" s="66"/>
      <c r="T11" s="66"/>
      <c r="U11" s="66"/>
      <c r="V11" s="66"/>
      <c r="W11" s="57">
        <v>2</v>
      </c>
      <c r="X11" s="84" t="s">
        <v>209</v>
      </c>
      <c r="Y11" s="79"/>
      <c r="Z11" s="66"/>
      <c r="AA11" s="66"/>
      <c r="AB11" s="66"/>
      <c r="AC11" s="66"/>
      <c r="AD11" s="57"/>
      <c r="AE11" s="155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5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5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5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3">
      <c r="A12" s="220">
        <v>2</v>
      </c>
      <c r="B12" s="225" t="s">
        <v>45</v>
      </c>
      <c r="C12" s="62">
        <f t="shared" ref="C12:C16" si="1">SUM(D12:J12)</f>
        <v>15</v>
      </c>
      <c r="D12" s="11">
        <f>K12+R12+Y12+AF12+AL12+AR12+AX12+BD12+BK12+BR12</f>
        <v>15</v>
      </c>
      <c r="E12" s="11"/>
      <c r="F12" s="11"/>
      <c r="G12" s="11"/>
      <c r="H12" s="11"/>
      <c r="I12" s="11"/>
      <c r="J12" s="59"/>
      <c r="K12" s="18">
        <v>15</v>
      </c>
      <c r="L12" s="11"/>
      <c r="M12" s="11"/>
      <c r="N12" s="11"/>
      <c r="O12" s="11"/>
      <c r="P12" s="10">
        <v>1</v>
      </c>
      <c r="Q12" s="156" t="s">
        <v>209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3">
      <c r="A13" s="220">
        <v>3</v>
      </c>
      <c r="B13" s="225" t="s">
        <v>59</v>
      </c>
      <c r="C13" s="62">
        <f t="shared" si="1"/>
        <v>30</v>
      </c>
      <c r="D13" s="11">
        <f>K13+R13+Y13+AF13+AL13+AR13+AX13+BD13+BK13+BR13</f>
        <v>15</v>
      </c>
      <c r="E13" s="11">
        <f>L13+S13+Z13+AG13+AM13+AS13+BE13+BL13</f>
        <v>15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6"/>
      <c r="R13" s="18">
        <v>15</v>
      </c>
      <c r="S13" s="11">
        <v>15</v>
      </c>
      <c r="T13" s="11"/>
      <c r="U13" s="11"/>
      <c r="V13" s="11"/>
      <c r="W13" s="10">
        <v>2</v>
      </c>
      <c r="X13" s="55" t="s">
        <v>209</v>
      </c>
      <c r="Y13" s="62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3">
      <c r="A14" s="220">
        <v>4</v>
      </c>
      <c r="B14" s="225" t="s">
        <v>46</v>
      </c>
      <c r="C14" s="62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55" t="s">
        <v>210</v>
      </c>
      <c r="Y14" s="62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3">
      <c r="A15" s="220">
        <v>5</v>
      </c>
      <c r="B15" s="225" t="s">
        <v>47</v>
      </c>
      <c r="C15" s="62">
        <f t="shared" si="1"/>
        <v>15</v>
      </c>
      <c r="D15" s="11">
        <f>K15+R15+Y15+AF15+AL15+AR15+AX15+BD15+BK15+BR15</f>
        <v>15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6"/>
      <c r="R15" s="18">
        <v>15</v>
      </c>
      <c r="S15" s="11"/>
      <c r="T15" s="11"/>
      <c r="U15" s="11"/>
      <c r="V15" s="11"/>
      <c r="W15" s="10">
        <v>1</v>
      </c>
      <c r="X15" s="55" t="s">
        <v>210</v>
      </c>
      <c r="Y15" s="62"/>
      <c r="Z15" s="11"/>
      <c r="AA15" s="11"/>
      <c r="AB15" s="11"/>
      <c r="AC15" s="11"/>
      <c r="AD15" s="10"/>
      <c r="AE15" s="156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6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6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6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5">
      <c r="A16" s="224">
        <v>6</v>
      </c>
      <c r="B16" s="226" t="s">
        <v>48</v>
      </c>
      <c r="C16" s="82">
        <f t="shared" si="1"/>
        <v>150</v>
      </c>
      <c r="D16" s="70"/>
      <c r="E16" s="70">
        <f>L16+S16+Z16+AG16+AM16+AS16+BE16+BL16</f>
        <v>0</v>
      </c>
      <c r="F16" s="70"/>
      <c r="G16" s="70"/>
      <c r="H16" s="70">
        <f t="shared" ref="H16" si="2">N16+U16+AB16+AI16+AO16</f>
        <v>150</v>
      </c>
      <c r="I16" s="70"/>
      <c r="J16" s="73"/>
      <c r="K16" s="75"/>
      <c r="L16" s="70"/>
      <c r="M16" s="70"/>
      <c r="N16" s="70">
        <v>30</v>
      </c>
      <c r="O16" s="70"/>
      <c r="P16" s="39">
        <v>3</v>
      </c>
      <c r="Q16" s="157" t="s">
        <v>211</v>
      </c>
      <c r="R16" s="75"/>
      <c r="S16" s="70"/>
      <c r="T16" s="70"/>
      <c r="U16" s="70">
        <v>30</v>
      </c>
      <c r="V16" s="70"/>
      <c r="W16" s="39">
        <v>3</v>
      </c>
      <c r="X16" s="85" t="s">
        <v>211</v>
      </c>
      <c r="Y16" s="82"/>
      <c r="Z16" s="70"/>
      <c r="AA16" s="70"/>
      <c r="AB16" s="70">
        <v>30</v>
      </c>
      <c r="AC16" s="70"/>
      <c r="AD16" s="39">
        <v>2</v>
      </c>
      <c r="AE16" s="157" t="s">
        <v>211</v>
      </c>
      <c r="AF16" s="75"/>
      <c r="AG16" s="70"/>
      <c r="AH16" s="70"/>
      <c r="AI16" s="70">
        <v>30</v>
      </c>
      <c r="AJ16" s="39">
        <v>2</v>
      </c>
      <c r="AK16" s="83" t="s">
        <v>211</v>
      </c>
      <c r="AL16" s="75"/>
      <c r="AM16" s="70"/>
      <c r="AN16" s="70"/>
      <c r="AO16" s="70">
        <v>30</v>
      </c>
      <c r="AP16" s="39">
        <v>2</v>
      </c>
      <c r="AQ16" s="157" t="s">
        <v>209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7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7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4.9" customHeight="1" thickBot="1" x14ac:dyDescent="0.35">
      <c r="A17" s="330"/>
      <c r="B17" s="103" t="s">
        <v>170</v>
      </c>
      <c r="C17" s="228">
        <f>SUM(C11:C16)</f>
        <v>240</v>
      </c>
      <c r="D17" s="191">
        <f t="shared" ref="D17:J17" si="3">SUM(D11:D16)</f>
        <v>75</v>
      </c>
      <c r="E17" s="191">
        <f t="shared" si="3"/>
        <v>15</v>
      </c>
      <c r="F17" s="191">
        <f t="shared" si="3"/>
        <v>0</v>
      </c>
      <c r="G17" s="191">
        <f t="shared" si="3"/>
        <v>0</v>
      </c>
      <c r="H17" s="191">
        <f t="shared" si="3"/>
        <v>150</v>
      </c>
      <c r="I17" s="191">
        <f t="shared" si="3"/>
        <v>0</v>
      </c>
      <c r="J17" s="94">
        <f t="shared" si="3"/>
        <v>0</v>
      </c>
      <c r="K17" s="227">
        <f t="shared" ref="K17" si="4">SUM(K11:K16)</f>
        <v>15</v>
      </c>
      <c r="L17" s="210">
        <f t="shared" ref="L17" si="5">SUM(L11:L16)</f>
        <v>0</v>
      </c>
      <c r="M17" s="210">
        <f t="shared" ref="M17" si="6">SUM(M11:M16)</f>
        <v>0</v>
      </c>
      <c r="N17" s="210">
        <f t="shared" ref="N17" si="7">SUM(N11:N16)</f>
        <v>30</v>
      </c>
      <c r="O17" s="210">
        <f t="shared" ref="O17" si="8">SUM(O11:O16)</f>
        <v>0</v>
      </c>
      <c r="P17" s="210">
        <f t="shared" ref="P17" si="9">SUM(P11:P16)</f>
        <v>4</v>
      </c>
      <c r="Q17" s="243"/>
      <c r="R17" s="227">
        <f t="shared" ref="R17" si="10">SUM(R11:R16)</f>
        <v>60</v>
      </c>
      <c r="S17" s="210">
        <f t="shared" ref="S17" si="11">SUM(S11:S16)</f>
        <v>15</v>
      </c>
      <c r="T17" s="210">
        <f t="shared" ref="T17" si="12">SUM(T11:T16)</f>
        <v>0</v>
      </c>
      <c r="U17" s="210">
        <f t="shared" ref="U17" si="13">SUM(U11:U16)</f>
        <v>30</v>
      </c>
      <c r="V17" s="210">
        <f t="shared" ref="V17" si="14">SUM(V11:V16)</f>
        <v>0</v>
      </c>
      <c r="W17" s="210">
        <f t="shared" ref="W17" si="15">SUM(W11:W16)</f>
        <v>9</v>
      </c>
      <c r="X17" s="234"/>
      <c r="Y17" s="228">
        <f t="shared" ref="Y17" si="16">SUM(Y11:Y16)</f>
        <v>0</v>
      </c>
      <c r="Z17" s="191">
        <f t="shared" ref="Z17:AA17" si="17">SUM(Z11:Z16)</f>
        <v>0</v>
      </c>
      <c r="AA17" s="191">
        <f t="shared" si="17"/>
        <v>0</v>
      </c>
      <c r="AB17" s="191">
        <f t="shared" ref="AB17" si="18">SUM(AB11:AB16)</f>
        <v>30</v>
      </c>
      <c r="AC17" s="191">
        <f t="shared" ref="AC17" si="19">SUM(AC11:AC16)</f>
        <v>0</v>
      </c>
      <c r="AD17" s="191">
        <f t="shared" ref="AD17" si="20">SUM(AD11:AD16)</f>
        <v>2</v>
      </c>
      <c r="AE17" s="243"/>
      <c r="AF17" s="192">
        <f t="shared" ref="AF17" si="21">SUM(AF11:AF16)</f>
        <v>0</v>
      </c>
      <c r="AG17" s="191">
        <f t="shared" ref="AG17" si="22">SUM(AG11:AG16)</f>
        <v>0</v>
      </c>
      <c r="AH17" s="191">
        <f t="shared" ref="AH17" si="23">SUM(AH11:AH16)</f>
        <v>0</v>
      </c>
      <c r="AI17" s="191">
        <f t="shared" ref="AI17" si="24">SUM(AI11:AI16)</f>
        <v>30</v>
      </c>
      <c r="AJ17" s="191">
        <f t="shared" ref="AJ17" si="25">SUM(AJ11:AJ16)</f>
        <v>2</v>
      </c>
      <c r="AK17" s="235"/>
      <c r="AL17" s="227">
        <f t="shared" ref="AL17" si="26">SUM(AL11:AL16)</f>
        <v>0</v>
      </c>
      <c r="AM17" s="210">
        <f t="shared" ref="AM17" si="27">SUM(AM11:AM16)</f>
        <v>0</v>
      </c>
      <c r="AN17" s="210">
        <f t="shared" ref="AN17" si="28">SUM(AN11:AN16)</f>
        <v>0</v>
      </c>
      <c r="AO17" s="210">
        <f t="shared" ref="AO17" si="29">SUM(AO11:AO16)</f>
        <v>30</v>
      </c>
      <c r="AP17" s="210">
        <f t="shared" ref="AP17" si="30">SUM(AP11:AP16)</f>
        <v>2</v>
      </c>
      <c r="AQ17" s="243"/>
      <c r="AR17" s="227">
        <f t="shared" ref="AR17" si="31">SUM(AR11:AR16)</f>
        <v>0</v>
      </c>
      <c r="AS17" s="210">
        <f t="shared" ref="AS17" si="32">SUM(AS11:AS16)</f>
        <v>0</v>
      </c>
      <c r="AT17" s="210">
        <f t="shared" ref="AT17" si="33">SUM(AT11:AT16)</f>
        <v>0</v>
      </c>
      <c r="AU17" s="210">
        <f t="shared" ref="AU17" si="34">SUM(AU11:AU16)</f>
        <v>0</v>
      </c>
      <c r="AV17" s="210">
        <f t="shared" ref="AV17" si="35">SUM(AV11:AV16)</f>
        <v>0</v>
      </c>
      <c r="AW17" s="234"/>
      <c r="AX17" s="228">
        <f t="shared" ref="AX17" si="36">SUM(AX11:AX16)</f>
        <v>0</v>
      </c>
      <c r="AY17" s="191">
        <f t="shared" ref="AY17" si="37">SUM(AY11:AY16)</f>
        <v>0</v>
      </c>
      <c r="AZ17" s="191">
        <f t="shared" ref="AZ17" si="38">SUM(AZ11:AZ16)</f>
        <v>0</v>
      </c>
      <c r="BA17" s="191">
        <f t="shared" ref="BA17" si="39">SUM(BA11:BA16)</f>
        <v>0</v>
      </c>
      <c r="BB17" s="191">
        <f t="shared" ref="BB17" si="40">SUM(BB11:BB16)</f>
        <v>0</v>
      </c>
      <c r="BC17" s="243"/>
      <c r="BD17" s="192">
        <f t="shared" ref="BD17" si="41">SUM(BD11:BD16)</f>
        <v>0</v>
      </c>
      <c r="BE17" s="191">
        <f t="shared" ref="BE17" si="42">SUM(BE11:BE16)</f>
        <v>0</v>
      </c>
      <c r="BF17" s="191">
        <f t="shared" ref="BF17" si="43">SUM(BF11:BF16)</f>
        <v>0</v>
      </c>
      <c r="BG17" s="191">
        <f t="shared" ref="BG17" si="44">SUM(BG11:BG16)</f>
        <v>0</v>
      </c>
      <c r="BH17" s="191">
        <f t="shared" ref="BH17" si="45">SUM(BH11:BH16)</f>
        <v>0</v>
      </c>
      <c r="BI17" s="191">
        <f t="shared" ref="BI17" si="46">SUM(BI11:BI16)</f>
        <v>0</v>
      </c>
      <c r="BJ17" s="235"/>
      <c r="BK17" s="227">
        <f t="shared" ref="BK17" si="47">SUM(BK11:BK16)</f>
        <v>0</v>
      </c>
      <c r="BL17" s="210">
        <f t="shared" ref="BL17" si="48">SUM(BL11:BL16)</f>
        <v>0</v>
      </c>
      <c r="BM17" s="210">
        <f t="shared" ref="BM17" si="49">SUM(BM11:BM16)</f>
        <v>0</v>
      </c>
      <c r="BN17" s="210">
        <f t="shared" ref="BN17" si="50">SUM(BN11:BN16)</f>
        <v>0</v>
      </c>
      <c r="BO17" s="210">
        <f t="shared" ref="BO17" si="51">SUM(BO11:BO16)</f>
        <v>0</v>
      </c>
      <c r="BP17" s="210">
        <f t="shared" ref="BP17" si="52">SUM(BP11:BP16)</f>
        <v>0</v>
      </c>
      <c r="BQ17" s="243"/>
      <c r="BR17" s="227">
        <f t="shared" ref="BR17" si="53">SUM(BR11:BR16)</f>
        <v>0</v>
      </c>
      <c r="BS17" s="210">
        <f t="shared" ref="BS17" si="54">SUM(BS11:BS16)</f>
        <v>0</v>
      </c>
      <c r="BT17" s="210">
        <f t="shared" ref="BT17" si="55">SUM(BT11:BT16)</f>
        <v>0</v>
      </c>
      <c r="BU17" s="210">
        <f t="shared" ref="BU17" si="56">SUM(BU11:BU16)</f>
        <v>0</v>
      </c>
      <c r="BV17" s="210">
        <f t="shared" ref="BV17" si="57">SUM(BV11:BV16)</f>
        <v>0</v>
      </c>
      <c r="BW17" s="234"/>
      <c r="BX17" s="228">
        <f>SUM(BX11:BX16)</f>
        <v>19</v>
      </c>
      <c r="BY17" s="94">
        <f t="shared" ref="BY17" si="58">SUM(BY11:BY16)</f>
        <v>0</v>
      </c>
    </row>
    <row r="18" spans="1:77" ht="30" customHeight="1" thickBot="1" x14ac:dyDescent="0.35">
      <c r="A18" s="184"/>
      <c r="B18" s="426" t="s">
        <v>24</v>
      </c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  <c r="AL18" s="426"/>
      <c r="AM18" s="426"/>
      <c r="AN18" s="426"/>
      <c r="AO18" s="426"/>
      <c r="AP18" s="426"/>
      <c r="AQ18" s="426"/>
      <c r="AR18" s="426"/>
      <c r="AS18" s="426"/>
      <c r="AT18" s="426"/>
      <c r="AU18" s="426"/>
      <c r="AV18" s="426"/>
      <c r="AW18" s="426"/>
      <c r="AX18" s="426"/>
      <c r="AY18" s="426"/>
      <c r="AZ18" s="426"/>
      <c r="BA18" s="426"/>
      <c r="BB18" s="426"/>
      <c r="BC18" s="426"/>
      <c r="BD18" s="426"/>
      <c r="BE18" s="426"/>
      <c r="BF18" s="426"/>
      <c r="BG18" s="426"/>
      <c r="BH18" s="426"/>
      <c r="BI18" s="426"/>
      <c r="BJ18" s="426"/>
      <c r="BK18" s="426"/>
      <c r="BL18" s="426"/>
      <c r="BM18" s="426"/>
      <c r="BN18" s="426"/>
      <c r="BO18" s="426"/>
      <c r="BP18" s="426"/>
      <c r="BQ18" s="426"/>
      <c r="BR18" s="426"/>
      <c r="BS18" s="426"/>
      <c r="BT18" s="426"/>
      <c r="BU18" s="426"/>
      <c r="BV18" s="426"/>
      <c r="BW18" s="426"/>
      <c r="BX18" s="426"/>
      <c r="BY18" s="427"/>
    </row>
    <row r="19" spans="1:77" ht="30" customHeight="1" x14ac:dyDescent="0.3">
      <c r="A19" s="490" t="s">
        <v>213</v>
      </c>
      <c r="B19" s="469" t="s">
        <v>0</v>
      </c>
      <c r="C19" s="527" t="s">
        <v>214</v>
      </c>
      <c r="D19" s="528"/>
      <c r="E19" s="528"/>
      <c r="F19" s="528"/>
      <c r="G19" s="528"/>
      <c r="H19" s="528"/>
      <c r="I19" s="528"/>
      <c r="J19" s="529"/>
      <c r="K19" s="435" t="s">
        <v>4</v>
      </c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5" t="s">
        <v>5</v>
      </c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7"/>
      <c r="AL19" s="436" t="s">
        <v>6</v>
      </c>
      <c r="AM19" s="436"/>
      <c r="AN19" s="436"/>
      <c r="AO19" s="436"/>
      <c r="AP19" s="436"/>
      <c r="AQ19" s="436"/>
      <c r="AR19" s="436"/>
      <c r="AS19" s="436"/>
      <c r="AT19" s="436"/>
      <c r="AU19" s="436"/>
      <c r="AV19" s="436"/>
      <c r="AW19" s="436"/>
      <c r="AX19" s="435" t="s">
        <v>7</v>
      </c>
      <c r="AY19" s="436"/>
      <c r="AZ19" s="436"/>
      <c r="BA19" s="436"/>
      <c r="BB19" s="436"/>
      <c r="BC19" s="436"/>
      <c r="BD19" s="436"/>
      <c r="BE19" s="436"/>
      <c r="BF19" s="436"/>
      <c r="BG19" s="436"/>
      <c r="BH19" s="436"/>
      <c r="BI19" s="436"/>
      <c r="BJ19" s="437"/>
      <c r="BK19" s="436" t="s">
        <v>8</v>
      </c>
      <c r="BL19" s="436"/>
      <c r="BM19" s="436"/>
      <c r="BN19" s="436"/>
      <c r="BO19" s="436"/>
      <c r="BP19" s="436"/>
      <c r="BQ19" s="436"/>
      <c r="BR19" s="436"/>
      <c r="BS19" s="436"/>
      <c r="BT19" s="436"/>
      <c r="BU19" s="436"/>
      <c r="BV19" s="436"/>
      <c r="BW19" s="437"/>
      <c r="BX19" s="533" t="s">
        <v>208</v>
      </c>
      <c r="BY19" s="430" t="s">
        <v>224</v>
      </c>
    </row>
    <row r="20" spans="1:77" ht="30" customHeight="1" thickBot="1" x14ac:dyDescent="0.35">
      <c r="A20" s="491"/>
      <c r="B20" s="462"/>
      <c r="C20" s="530"/>
      <c r="D20" s="531"/>
      <c r="E20" s="531"/>
      <c r="F20" s="531"/>
      <c r="G20" s="531"/>
      <c r="H20" s="531"/>
      <c r="I20" s="531"/>
      <c r="J20" s="532"/>
      <c r="K20" s="511" t="s">
        <v>9</v>
      </c>
      <c r="L20" s="512"/>
      <c r="M20" s="512"/>
      <c r="N20" s="512"/>
      <c r="O20" s="512"/>
      <c r="P20" s="512"/>
      <c r="Q20" s="513"/>
      <c r="R20" s="512" t="s">
        <v>220</v>
      </c>
      <c r="S20" s="512"/>
      <c r="T20" s="512"/>
      <c r="U20" s="512"/>
      <c r="V20" s="512"/>
      <c r="W20" s="512"/>
      <c r="X20" s="512"/>
      <c r="Y20" s="511" t="s">
        <v>10</v>
      </c>
      <c r="Z20" s="512"/>
      <c r="AA20" s="512"/>
      <c r="AB20" s="512"/>
      <c r="AC20" s="512"/>
      <c r="AD20" s="512"/>
      <c r="AE20" s="513"/>
      <c r="AF20" s="512" t="s">
        <v>11</v>
      </c>
      <c r="AG20" s="512"/>
      <c r="AH20" s="512"/>
      <c r="AI20" s="512"/>
      <c r="AJ20" s="512"/>
      <c r="AK20" s="514"/>
      <c r="AL20" s="512" t="s">
        <v>12</v>
      </c>
      <c r="AM20" s="512"/>
      <c r="AN20" s="512"/>
      <c r="AO20" s="512"/>
      <c r="AP20" s="512"/>
      <c r="AQ20" s="513"/>
      <c r="AR20" s="512" t="s">
        <v>13</v>
      </c>
      <c r="AS20" s="512"/>
      <c r="AT20" s="512"/>
      <c r="AU20" s="512"/>
      <c r="AV20" s="512"/>
      <c r="AW20" s="512"/>
      <c r="AX20" s="511" t="s">
        <v>14</v>
      </c>
      <c r="AY20" s="512"/>
      <c r="AZ20" s="512"/>
      <c r="BA20" s="512"/>
      <c r="BB20" s="512"/>
      <c r="BC20" s="512"/>
      <c r="BD20" s="518" t="s">
        <v>15</v>
      </c>
      <c r="BE20" s="512"/>
      <c r="BF20" s="512"/>
      <c r="BG20" s="512"/>
      <c r="BH20" s="512"/>
      <c r="BI20" s="512"/>
      <c r="BJ20" s="514"/>
      <c r="BK20" s="512" t="s">
        <v>16</v>
      </c>
      <c r="BL20" s="512"/>
      <c r="BM20" s="512"/>
      <c r="BN20" s="512"/>
      <c r="BO20" s="512"/>
      <c r="BP20" s="512"/>
      <c r="BQ20" s="512"/>
      <c r="BR20" s="518" t="s">
        <v>17</v>
      </c>
      <c r="BS20" s="512"/>
      <c r="BT20" s="512"/>
      <c r="BU20" s="512"/>
      <c r="BV20" s="448"/>
      <c r="BW20" s="73"/>
      <c r="BX20" s="534"/>
      <c r="BY20" s="431"/>
    </row>
    <row r="21" spans="1:77" s="177" customFormat="1" ht="132" customHeight="1" thickBot="1" x14ac:dyDescent="0.35">
      <c r="A21" s="492"/>
      <c r="B21" s="463"/>
      <c r="C21" s="108" t="s">
        <v>1</v>
      </c>
      <c r="D21" s="106" t="s">
        <v>217</v>
      </c>
      <c r="E21" s="106" t="s">
        <v>3</v>
      </c>
      <c r="F21" s="106" t="str">
        <f>E.I.!$F$20</f>
        <v>ZAJĘCIA WARSZTATOWE</v>
      </c>
      <c r="G21" s="106" t="s">
        <v>195</v>
      </c>
      <c r="H21" s="106" t="s">
        <v>215</v>
      </c>
      <c r="I21" s="106" t="s">
        <v>219</v>
      </c>
      <c r="J21" s="178" t="s">
        <v>164</v>
      </c>
      <c r="K21" s="106" t="s">
        <v>217</v>
      </c>
      <c r="L21" s="180" t="s">
        <v>3</v>
      </c>
      <c r="M21" s="180" t="str">
        <f>$F$9</f>
        <v>ZAJĘCIA WARSZTATOWE</v>
      </c>
      <c r="N21" s="180" t="str">
        <f>$H$9</f>
        <v>LEKTORATY J. OBCYCH</v>
      </c>
      <c r="O21" s="106" t="s">
        <v>219</v>
      </c>
      <c r="P21" s="180" t="s">
        <v>18</v>
      </c>
      <c r="Q21" s="160" t="s">
        <v>212</v>
      </c>
      <c r="R21" s="180" t="str">
        <f>$K$9</f>
        <v>WYKŁADY</v>
      </c>
      <c r="S21" s="180" t="s">
        <v>3</v>
      </c>
      <c r="T21" s="180" t="str">
        <f>$F$9</f>
        <v>ZAJĘCIA WARSZTATOWE</v>
      </c>
      <c r="U21" s="181" t="str">
        <f>$H$9</f>
        <v>LEKTORATY J. OBCYCH</v>
      </c>
      <c r="V21" s="106" t="s">
        <v>219</v>
      </c>
      <c r="W21" s="180" t="s">
        <v>18</v>
      </c>
      <c r="X21" s="111" t="s">
        <v>212</v>
      </c>
      <c r="Y21" s="106" t="s">
        <v>217</v>
      </c>
      <c r="Z21" s="180" t="s">
        <v>3</v>
      </c>
      <c r="AA21" s="180" t="str">
        <f>$F$9</f>
        <v>ZAJĘCIA WARSZTATOWE</v>
      </c>
      <c r="AB21" s="106" t="s">
        <v>215</v>
      </c>
      <c r="AC21" s="180" t="str">
        <f>$J$9</f>
        <v>PRAKTYKI ZAWODOWE</v>
      </c>
      <c r="AD21" s="180" t="s">
        <v>18</v>
      </c>
      <c r="AE21" s="160" t="s">
        <v>212</v>
      </c>
      <c r="AF21" s="106" t="s">
        <v>217</v>
      </c>
      <c r="AG21" s="180" t="s">
        <v>3</v>
      </c>
      <c r="AH21" s="180" t="str">
        <f>$F$9</f>
        <v>ZAJĘCIA WARSZTATOWE</v>
      </c>
      <c r="AI21" s="106" t="s">
        <v>215</v>
      </c>
      <c r="AJ21" s="180" t="s">
        <v>18</v>
      </c>
      <c r="AK21" s="111" t="s">
        <v>212</v>
      </c>
      <c r="AL21" s="106" t="s">
        <v>217</v>
      </c>
      <c r="AM21" s="180" t="s">
        <v>3</v>
      </c>
      <c r="AN21" s="180" t="str">
        <f>$F$9</f>
        <v>ZAJĘCIA WARSZTATOWE</v>
      </c>
      <c r="AO21" s="106" t="s">
        <v>215</v>
      </c>
      <c r="AP21" s="180" t="s">
        <v>18</v>
      </c>
      <c r="AQ21" s="160" t="s">
        <v>212</v>
      </c>
      <c r="AR21" s="106" t="s">
        <v>217</v>
      </c>
      <c r="AS21" s="180" t="s">
        <v>3</v>
      </c>
      <c r="AT21" s="180" t="str">
        <f>$F$9</f>
        <v>ZAJĘCIA WARSZTATOWE</v>
      </c>
      <c r="AU21" s="180" t="str">
        <f>$J$9</f>
        <v>PRAKTYKI ZAWODOWE</v>
      </c>
      <c r="AV21" s="180" t="s">
        <v>18</v>
      </c>
      <c r="AW21" s="111" t="s">
        <v>212</v>
      </c>
      <c r="AX21" s="179" t="str">
        <f>E.I.!$D$9</f>
        <v>WYKŁADY</v>
      </c>
      <c r="AY21" s="180" t="str">
        <f>$F$9</f>
        <v>ZAJĘCIA WARSZTATOWE</v>
      </c>
      <c r="AZ21" s="180" t="str">
        <f>$G$9</f>
        <v>SEMINARIUM</v>
      </c>
      <c r="BA21" s="180" t="str">
        <f>$J$9</f>
        <v>PRAKTYKI ZAWODOWE</v>
      </c>
      <c r="BB21" s="180" t="str">
        <f>$AV$9</f>
        <v>ECTS</v>
      </c>
      <c r="BC21" s="160" t="s">
        <v>212</v>
      </c>
      <c r="BD21" s="180" t="str">
        <f>E.I.!$D$9</f>
        <v>WYKŁADY</v>
      </c>
      <c r="BE21" s="180" t="s">
        <v>3</v>
      </c>
      <c r="BF21" s="180" t="str">
        <f>$F$9</f>
        <v>ZAJĘCIA WARSZTATOWE</v>
      </c>
      <c r="BG21" s="180" t="str">
        <f>$G$9</f>
        <v>SEMINARIUM</v>
      </c>
      <c r="BH21" s="180" t="str">
        <f>$J$9</f>
        <v>PRAKTYKI ZAWODOWE</v>
      </c>
      <c r="BI21" s="180" t="s">
        <v>18</v>
      </c>
      <c r="BJ21" s="161" t="s">
        <v>212</v>
      </c>
      <c r="BK21" s="179" t="str">
        <f>E.I.!$D$9</f>
        <v>WYKŁADY</v>
      </c>
      <c r="BL21" s="180" t="s">
        <v>3</v>
      </c>
      <c r="BM21" s="180" t="str">
        <f>$F$9</f>
        <v>ZAJĘCIA WARSZTATOWE</v>
      </c>
      <c r="BN21" s="180" t="str">
        <f>$G$9</f>
        <v>SEMINARIUM</v>
      </c>
      <c r="BO21" s="180" t="str">
        <f>$J$9</f>
        <v>PRAKTYKI ZAWODOWE</v>
      </c>
      <c r="BP21" s="180" t="s">
        <v>18</v>
      </c>
      <c r="BQ21" s="160" t="s">
        <v>212</v>
      </c>
      <c r="BR21" s="180" t="str">
        <f>E.I.!$D$9</f>
        <v>WYKŁADY</v>
      </c>
      <c r="BS21" s="180" t="str">
        <f>$F$9</f>
        <v>ZAJĘCIA WARSZTATOWE</v>
      </c>
      <c r="BT21" s="182" t="str">
        <f>$AZ$9</f>
        <v>SEMINARIUM</v>
      </c>
      <c r="BU21" s="180" t="str">
        <f>$J$9</f>
        <v>PRAKTYKI ZAWODOWE</v>
      </c>
      <c r="BV21" s="182" t="s">
        <v>18</v>
      </c>
      <c r="BW21" s="111" t="s">
        <v>212</v>
      </c>
      <c r="BX21" s="535"/>
      <c r="BY21" s="432"/>
    </row>
    <row r="22" spans="1:77" s="27" customFormat="1" ht="24.9" customHeight="1" thickBot="1" x14ac:dyDescent="0.35">
      <c r="A22" s="176"/>
      <c r="B22" s="466" t="s">
        <v>25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/>
      <c r="BD22" s="466"/>
      <c r="BE22" s="466"/>
      <c r="BF22" s="466"/>
      <c r="BG22" s="466"/>
      <c r="BH22" s="466"/>
      <c r="BI22" s="466"/>
      <c r="BJ22" s="466"/>
      <c r="BK22" s="466"/>
      <c r="BL22" s="466"/>
      <c r="BM22" s="466"/>
      <c r="BN22" s="466"/>
      <c r="BO22" s="466"/>
      <c r="BP22" s="466"/>
      <c r="BQ22" s="466"/>
      <c r="BR22" s="466"/>
      <c r="BS22" s="466"/>
      <c r="BT22" s="466"/>
      <c r="BU22" s="466"/>
      <c r="BV22" s="466"/>
      <c r="BW22" s="466"/>
      <c r="BX22" s="466"/>
      <c r="BY22" s="467"/>
    </row>
    <row r="23" spans="1:77" s="27" customFormat="1" ht="20.100000000000001" customHeight="1" x14ac:dyDescent="0.3">
      <c r="A23" s="79">
        <v>7</v>
      </c>
      <c r="B23" s="119" t="s">
        <v>49</v>
      </c>
      <c r="C23" s="79">
        <f>SUM(D23:J23)</f>
        <v>30</v>
      </c>
      <c r="D23" s="66">
        <f>K23+R23+Y23+AF23+AL23+AR23+AX23+BD23+BK23+BR23</f>
        <v>15</v>
      </c>
      <c r="E23" s="66">
        <f t="shared" ref="E23:E25" si="59">L23+S23+Z23+AG23+AM23+AS23+BE23+BL23</f>
        <v>15</v>
      </c>
      <c r="F23" s="66"/>
      <c r="G23" s="66"/>
      <c r="H23" s="66"/>
      <c r="I23" s="66"/>
      <c r="J23" s="68"/>
      <c r="K23" s="74">
        <v>15</v>
      </c>
      <c r="L23" s="66">
        <v>15</v>
      </c>
      <c r="M23" s="66"/>
      <c r="N23" s="66"/>
      <c r="O23" s="66"/>
      <c r="P23" s="57">
        <v>4</v>
      </c>
      <c r="Q23" s="155" t="s">
        <v>209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5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5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5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5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3">
      <c r="A24" s="62">
        <v>8</v>
      </c>
      <c r="B24" s="30" t="s">
        <v>63</v>
      </c>
      <c r="C24" s="62">
        <f t="shared" ref="C24:C25" si="60">SUM(D24:J24)</f>
        <v>30</v>
      </c>
      <c r="D24" s="11">
        <f>K24+R24+Y24+AF24+AL24+AR24+AX24+BD24+BK24+BR24</f>
        <v>15</v>
      </c>
      <c r="E24" s="11">
        <f t="shared" si="59"/>
        <v>15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6"/>
      <c r="R24" s="18">
        <v>15</v>
      </c>
      <c r="S24" s="11">
        <v>15</v>
      </c>
      <c r="T24" s="11"/>
      <c r="U24" s="11"/>
      <c r="V24" s="11"/>
      <c r="W24" s="10">
        <v>4</v>
      </c>
      <c r="X24" s="55" t="s">
        <v>209</v>
      </c>
      <c r="Y24" s="62"/>
      <c r="Z24" s="11"/>
      <c r="AA24" s="11"/>
      <c r="AB24" s="11"/>
      <c r="AC24" s="11"/>
      <c r="AD24" s="10"/>
      <c r="AE24" s="156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6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6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6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5">
      <c r="A25" s="82">
        <v>9</v>
      </c>
      <c r="B25" s="122" t="s">
        <v>62</v>
      </c>
      <c r="C25" s="82">
        <f t="shared" si="60"/>
        <v>30</v>
      </c>
      <c r="D25" s="70">
        <f>K25+R25+Y25+AF25+AL25+AR25+AX25+BD25+BK25+BR25</f>
        <v>15</v>
      </c>
      <c r="E25" s="70">
        <f t="shared" si="59"/>
        <v>15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7"/>
      <c r="R25" s="75"/>
      <c r="S25" s="70"/>
      <c r="T25" s="70"/>
      <c r="U25" s="70"/>
      <c r="V25" s="70"/>
      <c r="W25" s="39"/>
      <c r="X25" s="85"/>
      <c r="Y25" s="82">
        <v>15</v>
      </c>
      <c r="Z25" s="70">
        <v>15</v>
      </c>
      <c r="AA25" s="70"/>
      <c r="AB25" s="70"/>
      <c r="AC25" s="70"/>
      <c r="AD25" s="39">
        <v>4</v>
      </c>
      <c r="AE25" s="157" t="s">
        <v>209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7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7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7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4.9" customHeight="1" thickBot="1" x14ac:dyDescent="0.35">
      <c r="A26" s="222"/>
      <c r="B26" s="304" t="s">
        <v>171</v>
      </c>
      <c r="C26" s="295">
        <f>SUM(C23:C25)</f>
        <v>90</v>
      </c>
      <c r="D26" s="296">
        <f t="shared" ref="D26:J26" si="61">SUM(D23:D25)</f>
        <v>45</v>
      </c>
      <c r="E26" s="296">
        <f t="shared" si="61"/>
        <v>45</v>
      </c>
      <c r="F26" s="296">
        <f t="shared" si="61"/>
        <v>0</v>
      </c>
      <c r="G26" s="296">
        <f t="shared" si="61"/>
        <v>0</v>
      </c>
      <c r="H26" s="296">
        <f t="shared" si="61"/>
        <v>0</v>
      </c>
      <c r="I26" s="296">
        <f t="shared" si="61"/>
        <v>0</v>
      </c>
      <c r="J26" s="297">
        <f t="shared" si="61"/>
        <v>0</v>
      </c>
      <c r="K26" s="298">
        <f t="shared" ref="K26" si="62">SUM(K23:K25)</f>
        <v>15</v>
      </c>
      <c r="L26" s="299">
        <f t="shared" ref="L26" si="63">SUM(L23:L25)</f>
        <v>15</v>
      </c>
      <c r="M26" s="299">
        <f t="shared" ref="M26" si="64">SUM(M23:M25)</f>
        <v>0</v>
      </c>
      <c r="N26" s="299">
        <f t="shared" ref="N26" si="65">SUM(N23:N25)</f>
        <v>0</v>
      </c>
      <c r="O26" s="299">
        <f t="shared" ref="O26" si="66">SUM(O23:O25)</f>
        <v>0</v>
      </c>
      <c r="P26" s="299">
        <f t="shared" ref="P26" si="67">SUM(P23:P25)</f>
        <v>4</v>
      </c>
      <c r="Q26" s="300"/>
      <c r="R26" s="298">
        <f t="shared" ref="R26" si="68">SUM(R23:R25)</f>
        <v>15</v>
      </c>
      <c r="S26" s="299">
        <f t="shared" ref="S26" si="69">SUM(S23:S25)</f>
        <v>15</v>
      </c>
      <c r="T26" s="299">
        <f t="shared" ref="T26" si="70">SUM(T23:T25)</f>
        <v>0</v>
      </c>
      <c r="U26" s="299">
        <f t="shared" ref="U26" si="71">SUM(U23:U25)</f>
        <v>0</v>
      </c>
      <c r="V26" s="299">
        <f t="shared" ref="V26" si="72">SUM(V23:V25)</f>
        <v>0</v>
      </c>
      <c r="W26" s="299">
        <f t="shared" ref="W26" si="73">SUM(W23:W25)</f>
        <v>4</v>
      </c>
      <c r="X26" s="301"/>
      <c r="Y26" s="295">
        <f t="shared" ref="Y26" si="74">SUM(Y23:Y25)</f>
        <v>15</v>
      </c>
      <c r="Z26" s="296">
        <f t="shared" ref="Z26:AA26" si="75">SUM(Z23:Z25)</f>
        <v>15</v>
      </c>
      <c r="AA26" s="296">
        <f t="shared" si="75"/>
        <v>0</v>
      </c>
      <c r="AB26" s="296">
        <f t="shared" ref="AB26" si="76">SUM(AB23:AB25)</f>
        <v>0</v>
      </c>
      <c r="AC26" s="296">
        <f t="shared" ref="AC26" si="77">SUM(AC23:AC25)</f>
        <v>0</v>
      </c>
      <c r="AD26" s="296">
        <f t="shared" ref="AD26" si="78">SUM(AD23:AD25)</f>
        <v>4</v>
      </c>
      <c r="AE26" s="300"/>
      <c r="AF26" s="302">
        <f t="shared" ref="AF26" si="79">SUM(AF23:AF25)</f>
        <v>0</v>
      </c>
      <c r="AG26" s="296">
        <f t="shared" ref="AG26" si="80">SUM(AG23:AG25)</f>
        <v>0</v>
      </c>
      <c r="AH26" s="296">
        <f t="shared" ref="AH26" si="81">SUM(AH23:AH25)</f>
        <v>0</v>
      </c>
      <c r="AI26" s="296">
        <f t="shared" ref="AI26" si="82">SUM(AI23:AI25)</f>
        <v>0</v>
      </c>
      <c r="AJ26" s="296">
        <f t="shared" ref="AJ26" si="83">SUM(AJ23:AJ25)</f>
        <v>0</v>
      </c>
      <c r="AK26" s="303"/>
      <c r="AL26" s="298">
        <f t="shared" ref="AL26" si="84">SUM(AL23:AL25)</f>
        <v>0</v>
      </c>
      <c r="AM26" s="299">
        <f t="shared" ref="AM26" si="85">SUM(AM23:AM25)</f>
        <v>0</v>
      </c>
      <c r="AN26" s="299">
        <f t="shared" ref="AN26" si="86">SUM(AN23:AN25)</f>
        <v>0</v>
      </c>
      <c r="AO26" s="299">
        <f t="shared" ref="AO26" si="87">SUM(AO23:AO25)</f>
        <v>0</v>
      </c>
      <c r="AP26" s="299">
        <f t="shared" ref="AP26" si="88">SUM(AP23:AP25)</f>
        <v>0</v>
      </c>
      <c r="AQ26" s="300"/>
      <c r="AR26" s="298">
        <f t="shared" ref="AR26" si="89">SUM(AR23:AR25)</f>
        <v>0</v>
      </c>
      <c r="AS26" s="299">
        <f t="shared" ref="AS26" si="90">SUM(AS23:AS25)</f>
        <v>0</v>
      </c>
      <c r="AT26" s="299">
        <f t="shared" ref="AT26" si="91">SUM(AT23:AT25)</f>
        <v>0</v>
      </c>
      <c r="AU26" s="299">
        <f t="shared" ref="AU26" si="92">SUM(AU23:AU25)</f>
        <v>0</v>
      </c>
      <c r="AV26" s="299">
        <f t="shared" ref="AV26" si="93">SUM(AV23:AV25)</f>
        <v>0</v>
      </c>
      <c r="AW26" s="301"/>
      <c r="AX26" s="295">
        <f t="shared" ref="AX26" si="94">SUM(AX23:AX25)</f>
        <v>0</v>
      </c>
      <c r="AY26" s="296">
        <f t="shared" ref="AY26" si="95">SUM(AY23:AY25)</f>
        <v>0</v>
      </c>
      <c r="AZ26" s="296">
        <f t="shared" ref="AZ26" si="96">SUM(AZ23:AZ25)</f>
        <v>0</v>
      </c>
      <c r="BA26" s="296">
        <f t="shared" ref="BA26" si="97">SUM(BA23:BA25)</f>
        <v>0</v>
      </c>
      <c r="BB26" s="296">
        <f t="shared" ref="BB26" si="98">SUM(BB23:BB25)</f>
        <v>0</v>
      </c>
      <c r="BC26" s="300"/>
      <c r="BD26" s="302">
        <f t="shared" ref="BD26" si="99">SUM(BD23:BD25)</f>
        <v>0</v>
      </c>
      <c r="BE26" s="296">
        <f t="shared" ref="BE26" si="100">SUM(BE23:BE25)</f>
        <v>0</v>
      </c>
      <c r="BF26" s="296">
        <f t="shared" ref="BF26" si="101">SUM(BF23:BF25)</f>
        <v>0</v>
      </c>
      <c r="BG26" s="296">
        <f t="shared" ref="BG26" si="102">SUM(BG23:BG25)</f>
        <v>0</v>
      </c>
      <c r="BH26" s="296">
        <f t="shared" ref="BH26" si="103">SUM(BH23:BH25)</f>
        <v>0</v>
      </c>
      <c r="BI26" s="296">
        <f t="shared" ref="BI26" si="104">SUM(BI23:BI25)</f>
        <v>0</v>
      </c>
      <c r="BJ26" s="303"/>
      <c r="BK26" s="298">
        <f t="shared" ref="BK26" si="105">SUM(BK23:BK25)</f>
        <v>0</v>
      </c>
      <c r="BL26" s="299">
        <f t="shared" ref="BL26" si="106">SUM(BL23:BL25)</f>
        <v>0</v>
      </c>
      <c r="BM26" s="299">
        <f t="shared" ref="BM26" si="107">SUM(BM23:BM25)</f>
        <v>0</v>
      </c>
      <c r="BN26" s="299">
        <f t="shared" ref="BN26" si="108">SUM(BN23:BN25)</f>
        <v>0</v>
      </c>
      <c r="BO26" s="299">
        <f t="shared" ref="BO26" si="109">SUM(BO23:BO25)</f>
        <v>0</v>
      </c>
      <c r="BP26" s="299">
        <f t="shared" ref="BP26" si="110">SUM(BP23:BP25)</f>
        <v>0</v>
      </c>
      <c r="BQ26" s="300"/>
      <c r="BR26" s="298">
        <f t="shared" ref="BR26" si="111">SUM(BR23:BR25)</f>
        <v>0</v>
      </c>
      <c r="BS26" s="299">
        <f t="shared" ref="BS26" si="112">SUM(BS23:BS25)</f>
        <v>0</v>
      </c>
      <c r="BT26" s="299">
        <f t="shared" ref="BT26" si="113">SUM(BT23:BT25)</f>
        <v>0</v>
      </c>
      <c r="BU26" s="299">
        <f t="shared" ref="BU26" si="114">SUM(BU23:BU25)</f>
        <v>0</v>
      </c>
      <c r="BV26" s="299">
        <f t="shared" ref="BV26" si="115">SUM(BV23:BV25)</f>
        <v>0</v>
      </c>
      <c r="BW26" s="301"/>
      <c r="BX26" s="295">
        <f>SUM(BX23:BX25)</f>
        <v>12</v>
      </c>
      <c r="BY26" s="297">
        <f t="shared" ref="BY26" si="116">SUM(BY23:BY25)</f>
        <v>0</v>
      </c>
    </row>
    <row r="27" spans="1:77" s="51" customFormat="1" ht="24.9" customHeight="1" thickBot="1" x14ac:dyDescent="0.35">
      <c r="A27" s="305"/>
      <c r="B27" s="459" t="s">
        <v>26</v>
      </c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60"/>
    </row>
    <row r="28" spans="1:77" s="27" customFormat="1" ht="20.100000000000001" customHeight="1" x14ac:dyDescent="0.3">
      <c r="A28" s="201">
        <v>10</v>
      </c>
      <c r="B28" s="206" t="s">
        <v>51</v>
      </c>
      <c r="C28" s="79">
        <f t="shared" ref="C28:C32" si="117">SUM(D28:J28)</f>
        <v>30</v>
      </c>
      <c r="D28" s="66">
        <f>K28+R28+Y28+AF28+AL28+AR28+AX28+BD28+BK28+BR28</f>
        <v>15</v>
      </c>
      <c r="E28" s="11">
        <f t="shared" ref="E28:E31" si="118">L28+S28+Z28+AG28+AM28+AS28+BE28+BL28</f>
        <v>15</v>
      </c>
      <c r="F28" s="66"/>
      <c r="G28" s="66"/>
      <c r="H28" s="66"/>
      <c r="I28" s="66"/>
      <c r="J28" s="68"/>
      <c r="K28" s="145">
        <v>15</v>
      </c>
      <c r="L28" s="20">
        <v>15</v>
      </c>
      <c r="M28" s="20"/>
      <c r="N28" s="20"/>
      <c r="O28" s="20"/>
      <c r="P28" s="45">
        <v>3</v>
      </c>
      <c r="Q28" s="155" t="s">
        <v>209</v>
      </c>
      <c r="R28" s="145"/>
      <c r="S28" s="20"/>
      <c r="T28" s="20"/>
      <c r="U28" s="20"/>
      <c r="V28" s="20"/>
      <c r="W28" s="45"/>
      <c r="X28" s="147"/>
      <c r="Y28" s="79"/>
      <c r="Z28" s="66"/>
      <c r="AA28" s="66"/>
      <c r="AB28" s="66"/>
      <c r="AC28" s="66"/>
      <c r="AD28" s="57"/>
      <c r="AE28" s="155"/>
      <c r="AF28" s="74"/>
      <c r="AG28" s="66"/>
      <c r="AH28" s="66"/>
      <c r="AI28" s="66"/>
      <c r="AJ28" s="57"/>
      <c r="AK28" s="80"/>
      <c r="AL28" s="145"/>
      <c r="AM28" s="20"/>
      <c r="AN28" s="20"/>
      <c r="AO28" s="20"/>
      <c r="AP28" s="45"/>
      <c r="AQ28" s="155"/>
      <c r="AR28" s="145"/>
      <c r="AS28" s="20"/>
      <c r="AT28" s="20"/>
      <c r="AU28" s="20"/>
      <c r="AV28" s="45"/>
      <c r="AW28" s="147"/>
      <c r="AX28" s="79"/>
      <c r="AY28" s="66"/>
      <c r="AZ28" s="66"/>
      <c r="BA28" s="66"/>
      <c r="BB28" s="57"/>
      <c r="BC28" s="155"/>
      <c r="BD28" s="74"/>
      <c r="BE28" s="66"/>
      <c r="BF28" s="66"/>
      <c r="BG28" s="66"/>
      <c r="BH28" s="66"/>
      <c r="BI28" s="57"/>
      <c r="BJ28" s="80"/>
      <c r="BK28" s="145"/>
      <c r="BL28" s="20"/>
      <c r="BM28" s="20"/>
      <c r="BN28" s="20"/>
      <c r="BO28" s="20"/>
      <c r="BP28" s="45"/>
      <c r="BQ28" s="155"/>
      <c r="BR28" s="145"/>
      <c r="BS28" s="20"/>
      <c r="BT28" s="20"/>
      <c r="BU28" s="20"/>
      <c r="BV28" s="45"/>
      <c r="BW28" s="147"/>
      <c r="BX28" s="79">
        <f>P28+W28+AD28+AJ28+AP28+AV28+BB28+BI28+BP28+BV28</f>
        <v>3</v>
      </c>
      <c r="BY28" s="68"/>
    </row>
    <row r="29" spans="1:77" s="27" customFormat="1" ht="20.100000000000001" customHeight="1" x14ac:dyDescent="0.3">
      <c r="A29" s="62">
        <v>11</v>
      </c>
      <c r="B29" s="30" t="s">
        <v>52</v>
      </c>
      <c r="C29" s="62">
        <f t="shared" si="117"/>
        <v>30</v>
      </c>
      <c r="D29" s="11">
        <f>K29+R29+Y29+AF29+AL29+AR29+AX29+BD29+BK29+BR29</f>
        <v>15</v>
      </c>
      <c r="E29" s="11">
        <f t="shared" si="118"/>
        <v>15</v>
      </c>
      <c r="F29" s="11"/>
      <c r="G29" s="11"/>
      <c r="H29" s="11"/>
      <c r="I29" s="11"/>
      <c r="J29" s="59"/>
      <c r="K29" s="18">
        <v>15</v>
      </c>
      <c r="L29" s="11">
        <v>15</v>
      </c>
      <c r="M29" s="11"/>
      <c r="N29" s="11"/>
      <c r="O29" s="11"/>
      <c r="P29" s="10">
        <v>3</v>
      </c>
      <c r="Q29" s="156" t="s">
        <v>209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6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3">
      <c r="A30" s="62">
        <v>12</v>
      </c>
      <c r="B30" s="30" t="s">
        <v>53</v>
      </c>
      <c r="C30" s="62">
        <f t="shared" si="117"/>
        <v>30</v>
      </c>
      <c r="D30" s="11">
        <f>K30+R30+Y30+AF30+AL30+AR30+AX30+BD30+BK30+BR30</f>
        <v>15</v>
      </c>
      <c r="E30" s="11">
        <f t="shared" si="118"/>
        <v>15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6"/>
      <c r="R30" s="18">
        <v>15</v>
      </c>
      <c r="S30" s="11">
        <v>15</v>
      </c>
      <c r="T30" s="11"/>
      <c r="U30" s="11"/>
      <c r="V30" s="11"/>
      <c r="W30" s="10">
        <v>3</v>
      </c>
      <c r="X30" s="55" t="s">
        <v>209</v>
      </c>
      <c r="Y30" s="62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6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3">
      <c r="A31" s="62">
        <v>13</v>
      </c>
      <c r="B31" s="30" t="s">
        <v>54</v>
      </c>
      <c r="C31" s="62">
        <f t="shared" si="117"/>
        <v>30</v>
      </c>
      <c r="D31" s="11">
        <f>K31+R31+Y31+AF31+AL31+AR31+AX31+BD31+BK31+BR31</f>
        <v>15</v>
      </c>
      <c r="E31" s="11">
        <f t="shared" si="118"/>
        <v>15</v>
      </c>
      <c r="F31" s="11"/>
      <c r="G31" s="11"/>
      <c r="H31" s="11"/>
      <c r="I31" s="11"/>
      <c r="J31" s="59"/>
      <c r="K31" s="18">
        <v>15</v>
      </c>
      <c r="L31" s="11">
        <v>15</v>
      </c>
      <c r="M31" s="11"/>
      <c r="N31" s="11"/>
      <c r="O31" s="11"/>
      <c r="P31" s="10">
        <v>3</v>
      </c>
      <c r="Q31" s="156" t="s">
        <v>209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6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6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6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6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5">
      <c r="A32" s="82">
        <v>14</v>
      </c>
      <c r="B32" s="122" t="s">
        <v>61</v>
      </c>
      <c r="C32" s="82">
        <f t="shared" si="117"/>
        <v>15</v>
      </c>
      <c r="D32" s="70">
        <f>K32+R32+Y32+AF32+AL32+AR32+AX32+BD32+BK32+BR32</f>
        <v>15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7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7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7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7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7"/>
      <c r="BR32" s="75">
        <v>15</v>
      </c>
      <c r="BS32" s="70"/>
      <c r="BT32" s="70"/>
      <c r="BU32" s="70"/>
      <c r="BV32" s="39">
        <v>1</v>
      </c>
      <c r="BW32" s="85" t="s">
        <v>210</v>
      </c>
      <c r="BX32" s="82">
        <f>P32+W32+AD32+AJ32+AP32+AV32+BB32+BI32+BP32+BV32</f>
        <v>1</v>
      </c>
      <c r="BY32" s="73"/>
    </row>
    <row r="33" spans="1:77" s="51" customFormat="1" ht="24.9" customHeight="1" thickBot="1" x14ac:dyDescent="0.35">
      <c r="A33" s="305"/>
      <c r="B33" s="306" t="s">
        <v>172</v>
      </c>
      <c r="C33" s="295">
        <f>SUM(C28:C32)</f>
        <v>135</v>
      </c>
      <c r="D33" s="296">
        <f t="shared" ref="D33:J33" si="119">SUM(D28:D32)</f>
        <v>75</v>
      </c>
      <c r="E33" s="296">
        <f t="shared" si="119"/>
        <v>60</v>
      </c>
      <c r="F33" s="296">
        <f t="shared" si="119"/>
        <v>0</v>
      </c>
      <c r="G33" s="296">
        <f t="shared" si="119"/>
        <v>0</v>
      </c>
      <c r="H33" s="296">
        <f t="shared" si="119"/>
        <v>0</v>
      </c>
      <c r="I33" s="296">
        <f t="shared" si="119"/>
        <v>0</v>
      </c>
      <c r="J33" s="297">
        <f t="shared" si="119"/>
        <v>0</v>
      </c>
      <c r="K33" s="298">
        <f t="shared" ref="K33" si="120">SUM(K28:K32)</f>
        <v>45</v>
      </c>
      <c r="L33" s="299">
        <f t="shared" ref="L33" si="121">SUM(L28:L32)</f>
        <v>45</v>
      </c>
      <c r="M33" s="299">
        <f t="shared" ref="M33" si="122">SUM(M28:M32)</f>
        <v>0</v>
      </c>
      <c r="N33" s="299">
        <f t="shared" ref="N33" si="123">SUM(N28:N32)</f>
        <v>0</v>
      </c>
      <c r="O33" s="299">
        <f t="shared" ref="O33" si="124">SUM(O28:O32)</f>
        <v>0</v>
      </c>
      <c r="P33" s="299">
        <f t="shared" ref="P33" si="125">SUM(P28:P32)</f>
        <v>9</v>
      </c>
      <c r="Q33" s="300"/>
      <c r="R33" s="298">
        <f t="shared" ref="R33" si="126">SUM(R28:R32)</f>
        <v>15</v>
      </c>
      <c r="S33" s="299">
        <f t="shared" ref="S33" si="127">SUM(S28:S32)</f>
        <v>15</v>
      </c>
      <c r="T33" s="299">
        <f t="shared" ref="T33" si="128">SUM(T28:T32)</f>
        <v>0</v>
      </c>
      <c r="U33" s="299">
        <f t="shared" ref="U33" si="129">SUM(U28:U32)</f>
        <v>0</v>
      </c>
      <c r="V33" s="299">
        <f t="shared" ref="V33" si="130">SUM(V28:V32)</f>
        <v>0</v>
      </c>
      <c r="W33" s="299">
        <f t="shared" ref="W33" si="131">SUM(W28:W32)</f>
        <v>3</v>
      </c>
      <c r="X33" s="301"/>
      <c r="Y33" s="295">
        <f t="shared" ref="Y33" si="132">SUM(Y28:Y32)</f>
        <v>0</v>
      </c>
      <c r="Z33" s="296">
        <f t="shared" ref="Z33:AA33" si="133">SUM(Z28:Z32)</f>
        <v>0</v>
      </c>
      <c r="AA33" s="296">
        <f t="shared" si="133"/>
        <v>0</v>
      </c>
      <c r="AB33" s="296">
        <f t="shared" ref="AB33" si="134">SUM(AB28:AB32)</f>
        <v>0</v>
      </c>
      <c r="AC33" s="296">
        <f t="shared" ref="AC33" si="135">SUM(AC28:AC32)</f>
        <v>0</v>
      </c>
      <c r="AD33" s="296">
        <f t="shared" ref="AD33" si="136">SUM(AD28:AD32)</f>
        <v>0</v>
      </c>
      <c r="AE33" s="300"/>
      <c r="AF33" s="302">
        <f t="shared" ref="AF33" si="137">SUM(AF28:AF32)</f>
        <v>0</v>
      </c>
      <c r="AG33" s="296">
        <f t="shared" ref="AG33" si="138">SUM(AG28:AG32)</f>
        <v>0</v>
      </c>
      <c r="AH33" s="296">
        <f t="shared" ref="AH33" si="139">SUM(AH28:AH32)</f>
        <v>0</v>
      </c>
      <c r="AI33" s="296">
        <f t="shared" ref="AI33" si="140">SUM(AI28:AI32)</f>
        <v>0</v>
      </c>
      <c r="AJ33" s="296">
        <f t="shared" ref="AJ33" si="141">SUM(AJ28:AJ32)</f>
        <v>0</v>
      </c>
      <c r="AK33" s="303"/>
      <c r="AL33" s="298">
        <f t="shared" ref="AL33" si="142">SUM(AL28:AL32)</f>
        <v>0</v>
      </c>
      <c r="AM33" s="299">
        <f t="shared" ref="AM33" si="143">SUM(AM28:AM32)</f>
        <v>0</v>
      </c>
      <c r="AN33" s="299">
        <f t="shared" ref="AN33" si="144">SUM(AN28:AN32)</f>
        <v>0</v>
      </c>
      <c r="AO33" s="299">
        <f t="shared" ref="AO33" si="145">SUM(AO28:AO32)</f>
        <v>0</v>
      </c>
      <c r="AP33" s="299">
        <f t="shared" ref="AP33" si="146">SUM(AP28:AP32)</f>
        <v>0</v>
      </c>
      <c r="AQ33" s="300"/>
      <c r="AR33" s="298">
        <f t="shared" ref="AR33" si="147">SUM(AR28:AR32)</f>
        <v>0</v>
      </c>
      <c r="AS33" s="299">
        <f t="shared" ref="AS33" si="148">SUM(AS28:AS32)</f>
        <v>0</v>
      </c>
      <c r="AT33" s="299">
        <f t="shared" ref="AT33" si="149">SUM(AT28:AT32)</f>
        <v>0</v>
      </c>
      <c r="AU33" s="299">
        <f t="shared" ref="AU33" si="150">SUM(AU28:AU32)</f>
        <v>0</v>
      </c>
      <c r="AV33" s="299">
        <f t="shared" ref="AV33" si="151">SUM(AV28:AV32)</f>
        <v>0</v>
      </c>
      <c r="AW33" s="301"/>
      <c r="AX33" s="295">
        <f t="shared" ref="AX33" si="152">SUM(AX28:AX32)</f>
        <v>0</v>
      </c>
      <c r="AY33" s="296">
        <f t="shared" ref="AY33" si="153">SUM(AY28:AY32)</f>
        <v>0</v>
      </c>
      <c r="AZ33" s="296">
        <f t="shared" ref="AZ33" si="154">SUM(AZ28:AZ32)</f>
        <v>0</v>
      </c>
      <c r="BA33" s="296">
        <f t="shared" ref="BA33" si="155">SUM(BA28:BA32)</f>
        <v>0</v>
      </c>
      <c r="BB33" s="296">
        <f t="shared" ref="BB33" si="156">SUM(BB28:BB32)</f>
        <v>0</v>
      </c>
      <c r="BC33" s="307"/>
      <c r="BD33" s="308">
        <f t="shared" ref="BD33" si="157">SUM(BD28:BD32)</f>
        <v>0</v>
      </c>
      <c r="BE33" s="296">
        <f t="shared" ref="BE33" si="158">SUM(BE28:BE32)</f>
        <v>0</v>
      </c>
      <c r="BF33" s="296">
        <f t="shared" ref="BF33" si="159">SUM(BF28:BF32)</f>
        <v>0</v>
      </c>
      <c r="BG33" s="296">
        <f t="shared" ref="BG33" si="160">SUM(BG28:BG32)</f>
        <v>0</v>
      </c>
      <c r="BH33" s="296">
        <f t="shared" ref="BH33" si="161">SUM(BH28:BH32)</f>
        <v>0</v>
      </c>
      <c r="BI33" s="296">
        <f t="shared" ref="BI33" si="162">SUM(BI28:BI32)</f>
        <v>0</v>
      </c>
      <c r="BJ33" s="303"/>
      <c r="BK33" s="298">
        <f t="shared" ref="BK33" si="163">SUM(BK28:BK32)</f>
        <v>0</v>
      </c>
      <c r="BL33" s="299">
        <f t="shared" ref="BL33" si="164">SUM(BL28:BL32)</f>
        <v>0</v>
      </c>
      <c r="BM33" s="299">
        <f t="shared" ref="BM33" si="165">SUM(BM28:BM32)</f>
        <v>0</v>
      </c>
      <c r="BN33" s="299">
        <f t="shared" ref="BN33" si="166">SUM(BN28:BN32)</f>
        <v>0</v>
      </c>
      <c r="BO33" s="299">
        <f t="shared" ref="BO33" si="167">SUM(BO28:BO32)</f>
        <v>0</v>
      </c>
      <c r="BP33" s="299">
        <f t="shared" ref="BP33" si="168">SUM(BP28:BP32)</f>
        <v>0</v>
      </c>
      <c r="BQ33" s="300"/>
      <c r="BR33" s="298">
        <f t="shared" ref="BR33" si="169">SUM(BR28:BR32)</f>
        <v>15</v>
      </c>
      <c r="BS33" s="299">
        <f t="shared" ref="BS33" si="170">SUM(BS28:BS32)</f>
        <v>0</v>
      </c>
      <c r="BT33" s="299">
        <f t="shared" ref="BT33" si="171">SUM(BT28:BT32)</f>
        <v>0</v>
      </c>
      <c r="BU33" s="299">
        <f t="shared" ref="BU33" si="172">SUM(BU28:BU32)</f>
        <v>0</v>
      </c>
      <c r="BV33" s="299">
        <f t="shared" ref="BV33" si="173">SUM(BV28:BV32)</f>
        <v>1</v>
      </c>
      <c r="BW33" s="301"/>
      <c r="BX33" s="295">
        <f>SUM(BX28:BX32)</f>
        <v>13</v>
      </c>
      <c r="BY33" s="297">
        <f t="shared" ref="BY33" si="174">SUM(BY28:BY32)</f>
        <v>0</v>
      </c>
    </row>
    <row r="34" spans="1:77" s="51" customFormat="1" ht="24.9" customHeight="1" thickBot="1" x14ac:dyDescent="0.35">
      <c r="A34" s="305"/>
      <c r="B34" s="459" t="s">
        <v>27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60"/>
    </row>
    <row r="35" spans="1:77" s="27" customFormat="1" ht="19.5" customHeight="1" thickBot="1" x14ac:dyDescent="0.35">
      <c r="A35" s="208">
        <v>15</v>
      </c>
      <c r="B35" s="214" t="s">
        <v>164</v>
      </c>
      <c r="C35" s="138">
        <f t="shared" ref="C35" si="175">SUM(D35:J35)</f>
        <v>30</v>
      </c>
      <c r="D35" s="114"/>
      <c r="E35" s="114"/>
      <c r="F35" s="114"/>
      <c r="G35" s="114"/>
      <c r="H35" s="114"/>
      <c r="I35" s="114"/>
      <c r="J35" s="212">
        <f>AC35+AU35+BA35+BH35+BO35+BU35</f>
        <v>30</v>
      </c>
      <c r="K35" s="42"/>
      <c r="L35" s="24"/>
      <c r="M35" s="24"/>
      <c r="N35" s="24"/>
      <c r="O35" s="24"/>
      <c r="P35" s="44"/>
      <c r="Q35" s="162"/>
      <c r="R35" s="42"/>
      <c r="S35" s="24"/>
      <c r="T35" s="24"/>
      <c r="U35" s="24"/>
      <c r="V35" s="24"/>
      <c r="W35" s="44"/>
      <c r="X35" s="142"/>
      <c r="Y35" s="138"/>
      <c r="Z35" s="114"/>
      <c r="AA35" s="114"/>
      <c r="AB35" s="114"/>
      <c r="AC35" s="114">
        <v>30</v>
      </c>
      <c r="AD35" s="113">
        <v>3</v>
      </c>
      <c r="AE35" s="162" t="s">
        <v>211</v>
      </c>
      <c r="AF35" s="164"/>
      <c r="AG35" s="114"/>
      <c r="AH35" s="114"/>
      <c r="AI35" s="114"/>
      <c r="AJ35" s="113"/>
      <c r="AK35" s="135"/>
      <c r="AL35" s="42"/>
      <c r="AM35" s="24"/>
      <c r="AN35" s="24"/>
      <c r="AO35" s="24"/>
      <c r="AP35" s="44"/>
      <c r="AQ35" s="162"/>
      <c r="AR35" s="42"/>
      <c r="AS35" s="24"/>
      <c r="AT35" s="24"/>
      <c r="AU35" s="24"/>
      <c r="AV35" s="44"/>
      <c r="AW35" s="142"/>
      <c r="AX35" s="138"/>
      <c r="AY35" s="114"/>
      <c r="AZ35" s="114"/>
      <c r="BA35" s="114"/>
      <c r="BB35" s="113"/>
      <c r="BC35" s="162"/>
      <c r="BD35" s="164"/>
      <c r="BE35" s="114"/>
      <c r="BF35" s="114"/>
      <c r="BG35" s="114"/>
      <c r="BH35" s="114"/>
      <c r="BI35" s="113"/>
      <c r="BJ35" s="135"/>
      <c r="BK35" s="42"/>
      <c r="BL35" s="24"/>
      <c r="BM35" s="24"/>
      <c r="BN35" s="24"/>
      <c r="BO35" s="24"/>
      <c r="BP35" s="44"/>
      <c r="BQ35" s="162"/>
      <c r="BR35" s="42"/>
      <c r="BS35" s="24"/>
      <c r="BT35" s="24"/>
      <c r="BU35" s="24"/>
      <c r="BV35" s="44"/>
      <c r="BW35" s="142"/>
      <c r="BX35" s="138">
        <f>P35+W35+AD35+AJ35+AP35+AV35+BB35+BI35+BP35+BV35</f>
        <v>3</v>
      </c>
      <c r="BY35" s="212">
        <v>3</v>
      </c>
    </row>
    <row r="36" spans="1:77" s="51" customFormat="1" ht="24.9" customHeight="1" thickBot="1" x14ac:dyDescent="0.35">
      <c r="A36" s="305"/>
      <c r="B36" s="309" t="s">
        <v>173</v>
      </c>
      <c r="C36" s="310">
        <f>SUM(C35)</f>
        <v>30</v>
      </c>
      <c r="D36" s="311">
        <f t="shared" ref="D36:BV36" si="176">SUM(D35)</f>
        <v>0</v>
      </c>
      <c r="E36" s="311">
        <f t="shared" si="176"/>
        <v>0</v>
      </c>
      <c r="F36" s="311">
        <f t="shared" si="176"/>
        <v>0</v>
      </c>
      <c r="G36" s="311">
        <f t="shared" si="176"/>
        <v>0</v>
      </c>
      <c r="H36" s="311">
        <f t="shared" si="176"/>
        <v>0</v>
      </c>
      <c r="I36" s="311">
        <f t="shared" si="176"/>
        <v>0</v>
      </c>
      <c r="J36" s="312">
        <f t="shared" si="176"/>
        <v>30</v>
      </c>
      <c r="K36" s="313">
        <f t="shared" si="176"/>
        <v>0</v>
      </c>
      <c r="L36" s="311">
        <f t="shared" si="176"/>
        <v>0</v>
      </c>
      <c r="M36" s="311">
        <f t="shared" si="176"/>
        <v>0</v>
      </c>
      <c r="N36" s="311">
        <f t="shared" ref="N36" si="177">SUM(N35)</f>
        <v>0</v>
      </c>
      <c r="O36" s="311">
        <f t="shared" ref="O36" si="178">SUM(O35)</f>
        <v>0</v>
      </c>
      <c r="P36" s="311">
        <f t="shared" si="176"/>
        <v>0</v>
      </c>
      <c r="Q36" s="314"/>
      <c r="R36" s="313">
        <f t="shared" si="176"/>
        <v>0</v>
      </c>
      <c r="S36" s="311">
        <f t="shared" si="176"/>
        <v>0</v>
      </c>
      <c r="T36" s="311">
        <f t="shared" si="176"/>
        <v>0</v>
      </c>
      <c r="U36" s="311">
        <f t="shared" ref="U36" si="179">SUM(U35)</f>
        <v>0</v>
      </c>
      <c r="V36" s="311">
        <f t="shared" si="176"/>
        <v>0</v>
      </c>
      <c r="W36" s="311">
        <f t="shared" si="176"/>
        <v>0</v>
      </c>
      <c r="X36" s="315"/>
      <c r="Y36" s="310">
        <f t="shared" si="176"/>
        <v>0</v>
      </c>
      <c r="Z36" s="311">
        <f t="shared" si="176"/>
        <v>0</v>
      </c>
      <c r="AA36" s="311">
        <f t="shared" si="176"/>
        <v>0</v>
      </c>
      <c r="AB36" s="311">
        <f t="shared" si="176"/>
        <v>0</v>
      </c>
      <c r="AC36" s="311">
        <f t="shared" si="176"/>
        <v>30</v>
      </c>
      <c r="AD36" s="311">
        <f t="shared" si="176"/>
        <v>3</v>
      </c>
      <c r="AE36" s="314"/>
      <c r="AF36" s="313">
        <f t="shared" si="176"/>
        <v>0</v>
      </c>
      <c r="AG36" s="311">
        <f t="shared" si="176"/>
        <v>0</v>
      </c>
      <c r="AH36" s="311">
        <f t="shared" ref="AH36" si="180">SUM(AH35)</f>
        <v>0</v>
      </c>
      <c r="AI36" s="311">
        <f t="shared" si="176"/>
        <v>0</v>
      </c>
      <c r="AJ36" s="311">
        <f t="shared" si="176"/>
        <v>0</v>
      </c>
      <c r="AK36" s="316"/>
      <c r="AL36" s="313">
        <f t="shared" si="176"/>
        <v>0</v>
      </c>
      <c r="AM36" s="311">
        <f t="shared" si="176"/>
        <v>0</v>
      </c>
      <c r="AN36" s="311">
        <f t="shared" ref="AN36" si="181">SUM(AN35)</f>
        <v>0</v>
      </c>
      <c r="AO36" s="311">
        <f t="shared" si="176"/>
        <v>0</v>
      </c>
      <c r="AP36" s="311">
        <f t="shared" si="176"/>
        <v>0</v>
      </c>
      <c r="AQ36" s="314"/>
      <c r="AR36" s="313">
        <f t="shared" si="176"/>
        <v>0</v>
      </c>
      <c r="AS36" s="311">
        <f t="shared" si="176"/>
        <v>0</v>
      </c>
      <c r="AT36" s="311"/>
      <c r="AU36" s="311"/>
      <c r="AV36" s="311">
        <f t="shared" si="176"/>
        <v>0</v>
      </c>
      <c r="AW36" s="315"/>
      <c r="AX36" s="310">
        <f t="shared" si="176"/>
        <v>0</v>
      </c>
      <c r="AY36" s="311"/>
      <c r="AZ36" s="311">
        <f t="shared" si="176"/>
        <v>0</v>
      </c>
      <c r="BA36" s="311">
        <f t="shared" si="176"/>
        <v>0</v>
      </c>
      <c r="BB36" s="311">
        <f t="shared" si="176"/>
        <v>0</v>
      </c>
      <c r="BC36" s="314"/>
      <c r="BD36" s="313">
        <f t="shared" si="176"/>
        <v>0</v>
      </c>
      <c r="BE36" s="311">
        <f t="shared" si="176"/>
        <v>0</v>
      </c>
      <c r="BF36" s="311"/>
      <c r="BG36" s="311">
        <f t="shared" si="176"/>
        <v>0</v>
      </c>
      <c r="BH36" s="311"/>
      <c r="BI36" s="311"/>
      <c r="BJ36" s="316"/>
      <c r="BK36" s="313">
        <f t="shared" si="176"/>
        <v>0</v>
      </c>
      <c r="BL36" s="311">
        <f t="shared" si="176"/>
        <v>0</v>
      </c>
      <c r="BM36" s="311">
        <f t="shared" ref="BM36" si="182">SUM(BM35)</f>
        <v>0</v>
      </c>
      <c r="BN36" s="311"/>
      <c r="BO36" s="311"/>
      <c r="BP36" s="311">
        <f t="shared" si="176"/>
        <v>0</v>
      </c>
      <c r="BQ36" s="314"/>
      <c r="BR36" s="313">
        <f t="shared" si="176"/>
        <v>0</v>
      </c>
      <c r="BS36" s="311"/>
      <c r="BT36" s="311">
        <f t="shared" si="176"/>
        <v>0</v>
      </c>
      <c r="BU36" s="311"/>
      <c r="BV36" s="311">
        <f t="shared" si="176"/>
        <v>0</v>
      </c>
      <c r="BW36" s="315"/>
      <c r="BX36" s="310">
        <f>SUM(BX35)</f>
        <v>3</v>
      </c>
      <c r="BY36" s="317"/>
    </row>
    <row r="37" spans="1:77" s="52" customFormat="1" ht="30" customHeight="1" thickBot="1" x14ac:dyDescent="0.35">
      <c r="A37" s="330"/>
      <c r="B37" s="3" t="s">
        <v>169</v>
      </c>
      <c r="C37" s="228">
        <f>C36+C33+C26</f>
        <v>255</v>
      </c>
      <c r="D37" s="191">
        <f t="shared" ref="D37:J37" si="183">D36+D33+D26</f>
        <v>120</v>
      </c>
      <c r="E37" s="191">
        <f t="shared" si="183"/>
        <v>105</v>
      </c>
      <c r="F37" s="191">
        <f t="shared" si="183"/>
        <v>0</v>
      </c>
      <c r="G37" s="191">
        <f t="shared" si="183"/>
        <v>0</v>
      </c>
      <c r="H37" s="191">
        <f t="shared" si="183"/>
        <v>0</v>
      </c>
      <c r="I37" s="191">
        <f t="shared" si="183"/>
        <v>0</v>
      </c>
      <c r="J37" s="94">
        <f t="shared" si="183"/>
        <v>30</v>
      </c>
      <c r="K37" s="227">
        <f t="shared" ref="K37" si="184">K36+K33+K26</f>
        <v>60</v>
      </c>
      <c r="L37" s="210">
        <f t="shared" ref="L37" si="185">L36+L33+L26</f>
        <v>60</v>
      </c>
      <c r="M37" s="210">
        <f t="shared" ref="M37" si="186">M36+M33+M26</f>
        <v>0</v>
      </c>
      <c r="N37" s="210">
        <f t="shared" ref="N37" si="187">N36+N33+N26</f>
        <v>0</v>
      </c>
      <c r="O37" s="210">
        <f t="shared" ref="O37" si="188">O36+O33+O26</f>
        <v>0</v>
      </c>
      <c r="P37" s="210">
        <f t="shared" ref="P37" si="189">P36+P33+P26</f>
        <v>13</v>
      </c>
      <c r="Q37" s="243"/>
      <c r="R37" s="227">
        <f t="shared" ref="R37" si="190">R36+R33+R26</f>
        <v>30</v>
      </c>
      <c r="S37" s="210">
        <f t="shared" ref="S37" si="191">S36+S33+S26</f>
        <v>30</v>
      </c>
      <c r="T37" s="210">
        <f t="shared" ref="T37" si="192">T36+T33+T26</f>
        <v>0</v>
      </c>
      <c r="U37" s="210">
        <f t="shared" ref="U37" si="193">U36+U33+U26</f>
        <v>0</v>
      </c>
      <c r="V37" s="210">
        <f t="shared" ref="V37" si="194">V36+V33+V26</f>
        <v>0</v>
      </c>
      <c r="W37" s="210">
        <f t="shared" ref="W37" si="195">W36+W33+W26</f>
        <v>7</v>
      </c>
      <c r="X37" s="234"/>
      <c r="Y37" s="228">
        <f t="shared" ref="Y37" si="196">Y36+Y33+Y26</f>
        <v>15</v>
      </c>
      <c r="Z37" s="191">
        <f t="shared" ref="Z37:AA37" si="197">Z36+Z33+Z26</f>
        <v>15</v>
      </c>
      <c r="AA37" s="191">
        <f t="shared" si="197"/>
        <v>0</v>
      </c>
      <c r="AB37" s="191">
        <f t="shared" ref="AB37" si="198">AB36+AB33+AB26</f>
        <v>0</v>
      </c>
      <c r="AC37" s="191">
        <f t="shared" ref="AC37" si="199">AC36+AC33+AC26</f>
        <v>30</v>
      </c>
      <c r="AD37" s="191">
        <f t="shared" ref="AD37" si="200">AD36+AD33+AD26</f>
        <v>7</v>
      </c>
      <c r="AE37" s="243"/>
      <c r="AF37" s="192">
        <f t="shared" ref="AF37" si="201">AF36+AF33+AF26</f>
        <v>0</v>
      </c>
      <c r="AG37" s="191">
        <f t="shared" ref="AG37" si="202">AG36+AG33+AG26</f>
        <v>0</v>
      </c>
      <c r="AH37" s="191">
        <f t="shared" ref="AH37" si="203">AH36+AH33+AH26</f>
        <v>0</v>
      </c>
      <c r="AI37" s="191">
        <f t="shared" ref="AI37" si="204">AI36+AI33+AI26</f>
        <v>0</v>
      </c>
      <c r="AJ37" s="191">
        <f t="shared" ref="AJ37" si="205">AJ36+AJ33+AJ26</f>
        <v>0</v>
      </c>
      <c r="AK37" s="235"/>
      <c r="AL37" s="227">
        <f t="shared" ref="AL37" si="206">AL36+AL33+AL26</f>
        <v>0</v>
      </c>
      <c r="AM37" s="210">
        <f t="shared" ref="AM37" si="207">AM36+AM33+AM26</f>
        <v>0</v>
      </c>
      <c r="AN37" s="210">
        <f t="shared" ref="AN37" si="208">AN36+AN33+AN26</f>
        <v>0</v>
      </c>
      <c r="AO37" s="210">
        <f t="shared" ref="AO37" si="209">AO36+AO33+AO26</f>
        <v>0</v>
      </c>
      <c r="AP37" s="210">
        <f t="shared" ref="AP37" si="210">AP36+AP33+AP26</f>
        <v>0</v>
      </c>
      <c r="AQ37" s="243"/>
      <c r="AR37" s="227">
        <f t="shared" ref="AR37" si="211">AR36+AR33+AR26</f>
        <v>0</v>
      </c>
      <c r="AS37" s="210">
        <f t="shared" ref="AS37" si="212">AS36+AS33+AS26</f>
        <v>0</v>
      </c>
      <c r="AT37" s="210">
        <f t="shared" ref="AT37" si="213">AT36+AT33+AT26</f>
        <v>0</v>
      </c>
      <c r="AU37" s="210">
        <f t="shared" ref="AU37" si="214">AU36+AU33+AU26</f>
        <v>0</v>
      </c>
      <c r="AV37" s="210">
        <f t="shared" ref="AV37" si="215">AV36+AV33+AV26</f>
        <v>0</v>
      </c>
      <c r="AW37" s="234"/>
      <c r="AX37" s="228">
        <f t="shared" ref="AX37" si="216">AX36+AX33+AX26</f>
        <v>0</v>
      </c>
      <c r="AY37" s="191">
        <f t="shared" ref="AY37" si="217">AY36+AY33+AY26</f>
        <v>0</v>
      </c>
      <c r="AZ37" s="191">
        <f t="shared" ref="AZ37" si="218">AZ36+AZ33+AZ26</f>
        <v>0</v>
      </c>
      <c r="BA37" s="191">
        <f t="shared" ref="BA37" si="219">BA36+BA33+BA26</f>
        <v>0</v>
      </c>
      <c r="BB37" s="191">
        <f t="shared" ref="BB37" si="220">BB36+BB33+BB26</f>
        <v>0</v>
      </c>
      <c r="BC37" s="243"/>
      <c r="BD37" s="192">
        <f t="shared" ref="BD37" si="221">BD36+BD33+BD26</f>
        <v>0</v>
      </c>
      <c r="BE37" s="191">
        <f t="shared" ref="BE37" si="222">BE36+BE33+BE26</f>
        <v>0</v>
      </c>
      <c r="BF37" s="191">
        <f t="shared" ref="BF37" si="223">BF36+BF33+BF26</f>
        <v>0</v>
      </c>
      <c r="BG37" s="191">
        <f t="shared" ref="BG37" si="224">BG36+BG33+BG26</f>
        <v>0</v>
      </c>
      <c r="BH37" s="191">
        <f t="shared" ref="BH37" si="225">BH36+BH33+BH26</f>
        <v>0</v>
      </c>
      <c r="BI37" s="191">
        <f t="shared" ref="BI37" si="226">BI36+BI33+BI26</f>
        <v>0</v>
      </c>
      <c r="BJ37" s="235"/>
      <c r="BK37" s="227">
        <f t="shared" ref="BK37" si="227">BK36+BK33+BK26</f>
        <v>0</v>
      </c>
      <c r="BL37" s="210">
        <f t="shared" ref="BL37" si="228">BL36+BL33+BL26</f>
        <v>0</v>
      </c>
      <c r="BM37" s="210">
        <f t="shared" ref="BM37" si="229">BM36+BM33+BM26</f>
        <v>0</v>
      </c>
      <c r="BN37" s="210">
        <f t="shared" ref="BN37" si="230">BN36+BN33+BN26</f>
        <v>0</v>
      </c>
      <c r="BO37" s="210">
        <f t="shared" ref="BO37" si="231">BO36+BO33+BO26</f>
        <v>0</v>
      </c>
      <c r="BP37" s="210">
        <f t="shared" ref="BP37" si="232">BP36+BP33+BP26</f>
        <v>0</v>
      </c>
      <c r="BQ37" s="243"/>
      <c r="BR37" s="227">
        <f t="shared" ref="BR37" si="233">BR36+BR33+BR26</f>
        <v>15</v>
      </c>
      <c r="BS37" s="210">
        <f t="shared" ref="BS37" si="234">BS36+BS33+BS26</f>
        <v>0</v>
      </c>
      <c r="BT37" s="210">
        <f t="shared" ref="BT37" si="235">BT36+BT33+BT26</f>
        <v>0</v>
      </c>
      <c r="BU37" s="210">
        <f t="shared" ref="BU37" si="236">BU36+BU33+BU26</f>
        <v>0</v>
      </c>
      <c r="BV37" s="210">
        <f t="shared" ref="BV37" si="237">BV36+BV33+BV26</f>
        <v>1</v>
      </c>
      <c r="BW37" s="234"/>
      <c r="BX37" s="228">
        <f>BX36+BX33+BX26</f>
        <v>28</v>
      </c>
      <c r="BY37" s="94">
        <v>3</v>
      </c>
    </row>
    <row r="38" spans="1:77" ht="30" customHeight="1" thickBot="1" x14ac:dyDescent="0.35">
      <c r="A38" s="184"/>
      <c r="B38" s="426" t="s">
        <v>28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426"/>
      <c r="AB38" s="426"/>
      <c r="AC38" s="426"/>
      <c r="AD38" s="426"/>
      <c r="AE38" s="426"/>
      <c r="AF38" s="426"/>
      <c r="AG38" s="426"/>
      <c r="AH38" s="426"/>
      <c r="AI38" s="426"/>
      <c r="AJ38" s="426"/>
      <c r="AK38" s="426"/>
      <c r="AL38" s="426"/>
      <c r="AM38" s="426"/>
      <c r="AN38" s="426"/>
      <c r="AO38" s="426"/>
      <c r="AP38" s="426"/>
      <c r="AQ38" s="426"/>
      <c r="AR38" s="426"/>
      <c r="AS38" s="426"/>
      <c r="AT38" s="426"/>
      <c r="AU38" s="426"/>
      <c r="AV38" s="426"/>
      <c r="AW38" s="426"/>
      <c r="AX38" s="426"/>
      <c r="AY38" s="426"/>
      <c r="AZ38" s="426"/>
      <c r="BA38" s="426"/>
      <c r="BB38" s="426"/>
      <c r="BC38" s="426"/>
      <c r="BD38" s="426"/>
      <c r="BE38" s="426"/>
      <c r="BF38" s="426"/>
      <c r="BG38" s="426"/>
      <c r="BH38" s="426"/>
      <c r="BI38" s="426"/>
      <c r="BJ38" s="426"/>
      <c r="BK38" s="426"/>
      <c r="BL38" s="426"/>
      <c r="BM38" s="426"/>
      <c r="BN38" s="426"/>
      <c r="BO38" s="426"/>
      <c r="BP38" s="426"/>
      <c r="BQ38" s="426"/>
      <c r="BR38" s="426"/>
      <c r="BS38" s="426"/>
      <c r="BT38" s="426"/>
      <c r="BU38" s="426"/>
      <c r="BV38" s="426"/>
      <c r="BW38" s="426"/>
      <c r="BX38" s="426"/>
      <c r="BY38" s="427"/>
    </row>
    <row r="39" spans="1:77" ht="30" customHeight="1" x14ac:dyDescent="0.3">
      <c r="A39" s="490" t="s">
        <v>213</v>
      </c>
      <c r="B39" s="469" t="s">
        <v>0</v>
      </c>
      <c r="C39" s="527" t="s">
        <v>214</v>
      </c>
      <c r="D39" s="528"/>
      <c r="E39" s="528"/>
      <c r="F39" s="528"/>
      <c r="G39" s="528"/>
      <c r="H39" s="528"/>
      <c r="I39" s="528"/>
      <c r="J39" s="529"/>
      <c r="K39" s="435" t="s">
        <v>4</v>
      </c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5" t="s">
        <v>5</v>
      </c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36" t="s">
        <v>6</v>
      </c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6"/>
      <c r="AX39" s="435" t="s">
        <v>7</v>
      </c>
      <c r="AY39" s="436"/>
      <c r="AZ39" s="436"/>
      <c r="BA39" s="436"/>
      <c r="BB39" s="436"/>
      <c r="BC39" s="436"/>
      <c r="BD39" s="436"/>
      <c r="BE39" s="436"/>
      <c r="BF39" s="436"/>
      <c r="BG39" s="436"/>
      <c r="BH39" s="436"/>
      <c r="BI39" s="436"/>
      <c r="BJ39" s="437"/>
      <c r="BK39" s="436" t="s">
        <v>8</v>
      </c>
      <c r="BL39" s="436"/>
      <c r="BM39" s="436"/>
      <c r="BN39" s="436"/>
      <c r="BO39" s="436"/>
      <c r="BP39" s="436"/>
      <c r="BQ39" s="436"/>
      <c r="BR39" s="436"/>
      <c r="BS39" s="436"/>
      <c r="BT39" s="436"/>
      <c r="BU39" s="436"/>
      <c r="BV39" s="436"/>
      <c r="BW39" s="437"/>
      <c r="BX39" s="533" t="s">
        <v>208</v>
      </c>
      <c r="BY39" s="430" t="s">
        <v>224</v>
      </c>
    </row>
    <row r="40" spans="1:77" ht="30" customHeight="1" thickBot="1" x14ac:dyDescent="0.35">
      <c r="A40" s="491"/>
      <c r="B40" s="462"/>
      <c r="C40" s="530"/>
      <c r="D40" s="531"/>
      <c r="E40" s="531"/>
      <c r="F40" s="531"/>
      <c r="G40" s="531"/>
      <c r="H40" s="531"/>
      <c r="I40" s="531"/>
      <c r="J40" s="532"/>
      <c r="K40" s="511" t="s">
        <v>9</v>
      </c>
      <c r="L40" s="512"/>
      <c r="M40" s="512"/>
      <c r="N40" s="512"/>
      <c r="O40" s="512"/>
      <c r="P40" s="512"/>
      <c r="Q40" s="513"/>
      <c r="R40" s="512" t="s">
        <v>220</v>
      </c>
      <c r="S40" s="512"/>
      <c r="T40" s="512"/>
      <c r="U40" s="512"/>
      <c r="V40" s="512"/>
      <c r="W40" s="512"/>
      <c r="X40" s="512"/>
      <c r="Y40" s="511" t="s">
        <v>10</v>
      </c>
      <c r="Z40" s="512"/>
      <c r="AA40" s="512"/>
      <c r="AB40" s="512"/>
      <c r="AC40" s="512"/>
      <c r="AD40" s="512"/>
      <c r="AE40" s="513"/>
      <c r="AF40" s="512" t="s">
        <v>11</v>
      </c>
      <c r="AG40" s="512"/>
      <c r="AH40" s="512"/>
      <c r="AI40" s="512"/>
      <c r="AJ40" s="512"/>
      <c r="AK40" s="514"/>
      <c r="AL40" s="512" t="s">
        <v>12</v>
      </c>
      <c r="AM40" s="512"/>
      <c r="AN40" s="512"/>
      <c r="AO40" s="512"/>
      <c r="AP40" s="512"/>
      <c r="AQ40" s="513"/>
      <c r="AR40" s="512" t="s">
        <v>13</v>
      </c>
      <c r="AS40" s="512"/>
      <c r="AT40" s="512"/>
      <c r="AU40" s="512"/>
      <c r="AV40" s="512"/>
      <c r="AW40" s="512"/>
      <c r="AX40" s="511" t="s">
        <v>14</v>
      </c>
      <c r="AY40" s="512"/>
      <c r="AZ40" s="512"/>
      <c r="BA40" s="512"/>
      <c r="BB40" s="512"/>
      <c r="BC40" s="512"/>
      <c r="BD40" s="518" t="s">
        <v>15</v>
      </c>
      <c r="BE40" s="512"/>
      <c r="BF40" s="512"/>
      <c r="BG40" s="512"/>
      <c r="BH40" s="512"/>
      <c r="BI40" s="512"/>
      <c r="BJ40" s="514"/>
      <c r="BK40" s="512" t="s">
        <v>16</v>
      </c>
      <c r="BL40" s="512"/>
      <c r="BM40" s="512"/>
      <c r="BN40" s="512"/>
      <c r="BO40" s="512"/>
      <c r="BP40" s="512"/>
      <c r="BQ40" s="512"/>
      <c r="BR40" s="518" t="s">
        <v>17</v>
      </c>
      <c r="BS40" s="512"/>
      <c r="BT40" s="512"/>
      <c r="BU40" s="512"/>
      <c r="BV40" s="448"/>
      <c r="BW40" s="73"/>
      <c r="BX40" s="534"/>
      <c r="BY40" s="431"/>
    </row>
    <row r="41" spans="1:77" s="177" customFormat="1" ht="140.4" customHeight="1" thickBot="1" x14ac:dyDescent="0.35">
      <c r="A41" s="492"/>
      <c r="B41" s="463"/>
      <c r="C41" s="108" t="s">
        <v>1</v>
      </c>
      <c r="D41" s="106" t="str">
        <f>$K$9</f>
        <v>WYKŁADY</v>
      </c>
      <c r="E41" s="106" t="s">
        <v>3</v>
      </c>
      <c r="F41" s="106" t="str">
        <f>$F$9</f>
        <v>ZAJĘCIA WARSZTATOWE</v>
      </c>
      <c r="G41" s="106" t="s">
        <v>195</v>
      </c>
      <c r="H41" s="106" t="s">
        <v>215</v>
      </c>
      <c r="I41" s="106" t="s">
        <v>219</v>
      </c>
      <c r="J41" s="178" t="s">
        <v>164</v>
      </c>
      <c r="K41" s="179" t="str">
        <f>$K$9</f>
        <v>WYKŁADY</v>
      </c>
      <c r="L41" s="180" t="s">
        <v>3</v>
      </c>
      <c r="M41" s="180" t="str">
        <f>$F$9</f>
        <v>ZAJĘCIA WARSZTATOWE</v>
      </c>
      <c r="N41" s="180" t="str">
        <f>$H$9</f>
        <v>LEKTORATY J. OBCYCH</v>
      </c>
      <c r="O41" s="106" t="s">
        <v>219</v>
      </c>
      <c r="P41" s="180" t="s">
        <v>18</v>
      </c>
      <c r="Q41" s="160" t="s">
        <v>212</v>
      </c>
      <c r="R41" s="106" t="s">
        <v>217</v>
      </c>
      <c r="S41" s="180" t="s">
        <v>3</v>
      </c>
      <c r="T41" s="180" t="str">
        <f>$F$9</f>
        <v>ZAJĘCIA WARSZTATOWE</v>
      </c>
      <c r="U41" s="181" t="str">
        <f>$H$9</f>
        <v>LEKTORATY J. OBCYCH</v>
      </c>
      <c r="V41" s="106" t="s">
        <v>219</v>
      </c>
      <c r="W41" s="180" t="s">
        <v>18</v>
      </c>
      <c r="X41" s="111" t="s">
        <v>212</v>
      </c>
      <c r="Y41" s="106" t="s">
        <v>217</v>
      </c>
      <c r="Z41" s="180" t="s">
        <v>3</v>
      </c>
      <c r="AA41" s="180" t="str">
        <f>$F$9</f>
        <v>ZAJĘCIA WARSZTATOWE</v>
      </c>
      <c r="AB41" s="106" t="s">
        <v>215</v>
      </c>
      <c r="AC41" s="180" t="str">
        <f>$J$9</f>
        <v>PRAKTYKI ZAWODOWE</v>
      </c>
      <c r="AD41" s="180" t="s">
        <v>18</v>
      </c>
      <c r="AE41" s="160" t="s">
        <v>212</v>
      </c>
      <c r="AF41" s="180" t="s">
        <v>2</v>
      </c>
      <c r="AG41" s="180" t="s">
        <v>3</v>
      </c>
      <c r="AH41" s="180" t="str">
        <f>$F$9</f>
        <v>ZAJĘCIA WARSZTATOWE</v>
      </c>
      <c r="AI41" s="106" t="s">
        <v>215</v>
      </c>
      <c r="AJ41" s="180" t="s">
        <v>18</v>
      </c>
      <c r="AK41" s="111" t="s">
        <v>212</v>
      </c>
      <c r="AL41" s="179" t="str">
        <f>E.I.!$D$9</f>
        <v>WYKŁADY</v>
      </c>
      <c r="AM41" s="180" t="s">
        <v>3</v>
      </c>
      <c r="AN41" s="180" t="str">
        <f>$F$9</f>
        <v>ZAJĘCIA WARSZTATOWE</v>
      </c>
      <c r="AO41" s="106" t="s">
        <v>215</v>
      </c>
      <c r="AP41" s="180" t="s">
        <v>18</v>
      </c>
      <c r="AQ41" s="160" t="s">
        <v>212</v>
      </c>
      <c r="AR41" s="106" t="s">
        <v>217</v>
      </c>
      <c r="AS41" s="180" t="s">
        <v>3</v>
      </c>
      <c r="AT41" s="180" t="str">
        <f>$F$9</f>
        <v>ZAJĘCIA WARSZTATOWE</v>
      </c>
      <c r="AU41" s="180" t="str">
        <f>$J$9</f>
        <v>PRAKTYKI ZAWODOWE</v>
      </c>
      <c r="AV41" s="180" t="s">
        <v>18</v>
      </c>
      <c r="AW41" s="111" t="s">
        <v>212</v>
      </c>
      <c r="AX41" s="179" t="str">
        <f>E.I.!$D$9</f>
        <v>WYKŁADY</v>
      </c>
      <c r="AY41" s="180" t="str">
        <f>$F$9</f>
        <v>ZAJĘCIA WARSZTATOWE</v>
      </c>
      <c r="AZ41" s="180" t="str">
        <f>$G$9</f>
        <v>SEMINARIUM</v>
      </c>
      <c r="BA41" s="180" t="str">
        <f>$J$9</f>
        <v>PRAKTYKI ZAWODOWE</v>
      </c>
      <c r="BB41" s="180" t="str">
        <f>$AV$9</f>
        <v>ECTS</v>
      </c>
      <c r="BC41" s="160" t="s">
        <v>212</v>
      </c>
      <c r="BD41" s="180" t="str">
        <f>E.I.!$D$9</f>
        <v>WYKŁADY</v>
      </c>
      <c r="BE41" s="180" t="s">
        <v>3</v>
      </c>
      <c r="BF41" s="180" t="str">
        <f>$F$9</f>
        <v>ZAJĘCIA WARSZTATOWE</v>
      </c>
      <c r="BG41" s="180" t="str">
        <f>$G$9</f>
        <v>SEMINARIUM</v>
      </c>
      <c r="BH41" s="180" t="str">
        <f>$J$9</f>
        <v>PRAKTYKI ZAWODOWE</v>
      </c>
      <c r="BI41" s="180" t="s">
        <v>18</v>
      </c>
      <c r="BJ41" s="161" t="s">
        <v>212</v>
      </c>
      <c r="BK41" s="179" t="str">
        <f>E.I.!$D$9</f>
        <v>WYKŁADY</v>
      </c>
      <c r="BL41" s="180" t="s">
        <v>3</v>
      </c>
      <c r="BM41" s="180" t="str">
        <f>$F$9</f>
        <v>ZAJĘCIA WARSZTATOWE</v>
      </c>
      <c r="BN41" s="180" t="str">
        <f>$G$9</f>
        <v>SEMINARIUM</v>
      </c>
      <c r="BO41" s="180" t="str">
        <f>$J$9</f>
        <v>PRAKTYKI ZAWODOWE</v>
      </c>
      <c r="BP41" s="180" t="s">
        <v>18</v>
      </c>
      <c r="BQ41" s="160" t="s">
        <v>212</v>
      </c>
      <c r="BR41" s="180" t="str">
        <f>E.I.!$D$9</f>
        <v>WYKŁADY</v>
      </c>
      <c r="BS41" s="180" t="str">
        <f>$F$9</f>
        <v>ZAJĘCIA WARSZTATOWE</v>
      </c>
      <c r="BT41" s="182" t="str">
        <f>$AZ$9</f>
        <v>SEMINARIUM</v>
      </c>
      <c r="BU41" s="180" t="str">
        <f>$J$9</f>
        <v>PRAKTYKI ZAWODOWE</v>
      </c>
      <c r="BV41" s="182" t="s">
        <v>18</v>
      </c>
      <c r="BW41" s="111" t="s">
        <v>212</v>
      </c>
      <c r="BX41" s="535"/>
      <c r="BY41" s="432"/>
    </row>
    <row r="42" spans="1:77" s="51" customFormat="1" ht="24.9" customHeight="1" thickBot="1" x14ac:dyDescent="0.35">
      <c r="A42" s="222"/>
      <c r="B42" s="459" t="s">
        <v>29</v>
      </c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  <c r="AK42" s="459"/>
      <c r="AL42" s="459"/>
      <c r="AM42" s="459"/>
      <c r="AN42" s="459"/>
      <c r="AO42" s="459"/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59"/>
      <c r="BF42" s="459"/>
      <c r="BG42" s="459"/>
      <c r="BH42" s="459"/>
      <c r="BI42" s="459"/>
      <c r="BJ42" s="459"/>
      <c r="BK42" s="459"/>
      <c r="BL42" s="459"/>
      <c r="BM42" s="459"/>
      <c r="BN42" s="459"/>
      <c r="BO42" s="459"/>
      <c r="BP42" s="459"/>
      <c r="BQ42" s="459"/>
      <c r="BR42" s="459"/>
      <c r="BS42" s="459"/>
      <c r="BT42" s="459"/>
      <c r="BU42" s="459"/>
      <c r="BV42" s="459"/>
      <c r="BW42" s="459"/>
      <c r="BX42" s="459"/>
      <c r="BY42" s="460"/>
    </row>
    <row r="43" spans="1:77" s="27" customFormat="1" ht="20.100000000000001" customHeight="1" x14ac:dyDescent="0.3">
      <c r="A43" s="79">
        <v>16</v>
      </c>
      <c r="B43" s="218" t="s">
        <v>199</v>
      </c>
      <c r="C43" s="79">
        <f t="shared" ref="C43" si="238">SUM(D43:J43)</f>
        <v>15</v>
      </c>
      <c r="D43" s="66">
        <f>K43+R43+Y43+AF43+AL43+AR43+AX43+BD43+BK43+BR43</f>
        <v>15</v>
      </c>
      <c r="E43" s="66"/>
      <c r="F43" s="66"/>
      <c r="G43" s="66"/>
      <c r="H43" s="66"/>
      <c r="I43" s="66"/>
      <c r="J43" s="68"/>
      <c r="K43" s="74">
        <v>15</v>
      </c>
      <c r="L43" s="66"/>
      <c r="M43" s="66"/>
      <c r="N43" s="66"/>
      <c r="O43" s="66"/>
      <c r="P43" s="57">
        <v>1</v>
      </c>
      <c r="Q43" s="155" t="s">
        <v>210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5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5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5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5"/>
      <c r="BR43" s="74"/>
      <c r="BS43" s="66"/>
      <c r="BT43" s="66"/>
      <c r="BU43" s="66"/>
      <c r="BV43" s="57"/>
      <c r="BW43" s="84"/>
      <c r="BX43" s="79">
        <f t="shared" ref="BX43:BX67" si="239">P43+W43+AD43+AJ43+AP43+AV43+BB43+BI43+BP43+BV43</f>
        <v>1</v>
      </c>
      <c r="BY43" s="68"/>
    </row>
    <row r="44" spans="1:77" s="27" customFormat="1" ht="20.100000000000001" customHeight="1" x14ac:dyDescent="0.3">
      <c r="A44" s="62">
        <v>17</v>
      </c>
      <c r="B44" s="30" t="s">
        <v>64</v>
      </c>
      <c r="C44" s="62">
        <f t="shared" ref="C44:C67" si="240">SUM(D44:J44)</f>
        <v>15</v>
      </c>
      <c r="D44" s="11">
        <f>K44+R44+Y44+AF44+AL44+AR44+AX44+BD44+BK44+BR44</f>
        <v>15</v>
      </c>
      <c r="E44" s="11"/>
      <c r="F44" s="11"/>
      <c r="G44" s="11"/>
      <c r="H44" s="11"/>
      <c r="I44" s="11"/>
      <c r="J44" s="59"/>
      <c r="K44" s="18">
        <v>15</v>
      </c>
      <c r="L44" s="11"/>
      <c r="M44" s="11"/>
      <c r="N44" s="11"/>
      <c r="O44" s="11"/>
      <c r="P44" s="10">
        <v>1</v>
      </c>
      <c r="Q44" s="156" t="s">
        <v>209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6"/>
      <c r="BR44" s="18"/>
      <c r="BS44" s="11"/>
      <c r="BT44" s="11"/>
      <c r="BU44" s="11"/>
      <c r="BV44" s="10"/>
      <c r="BW44" s="55"/>
      <c r="BX44" s="62">
        <f t="shared" si="239"/>
        <v>1</v>
      </c>
      <c r="BY44" s="59"/>
    </row>
    <row r="45" spans="1:77" s="27" customFormat="1" ht="20.100000000000001" customHeight="1" x14ac:dyDescent="0.3">
      <c r="A45" s="62">
        <v>18</v>
      </c>
      <c r="B45" s="203" t="s">
        <v>161</v>
      </c>
      <c r="C45" s="62">
        <f t="shared" si="240"/>
        <v>15</v>
      </c>
      <c r="D45" s="11"/>
      <c r="E45" s="11">
        <f>L45+S45+Z45+AG45+AM45+AS45+BE45+BL45</f>
        <v>15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6"/>
      <c r="R45" s="18"/>
      <c r="S45" s="11">
        <v>15</v>
      </c>
      <c r="T45" s="11"/>
      <c r="U45" s="11"/>
      <c r="V45" s="11"/>
      <c r="W45" s="10">
        <v>1</v>
      </c>
      <c r="X45" s="55" t="s">
        <v>211</v>
      </c>
      <c r="Y45" s="62"/>
      <c r="Z45" s="11"/>
      <c r="AA45" s="11"/>
      <c r="AB45" s="11"/>
      <c r="AC45" s="11"/>
      <c r="AD45" s="10"/>
      <c r="AE45" s="156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6"/>
      <c r="BR45" s="18"/>
      <c r="BS45" s="11"/>
      <c r="BT45" s="11"/>
      <c r="BU45" s="11"/>
      <c r="BV45" s="10"/>
      <c r="BW45" s="55"/>
      <c r="BX45" s="62">
        <f t="shared" si="239"/>
        <v>1</v>
      </c>
      <c r="BY45" s="59"/>
    </row>
    <row r="46" spans="1:77" s="27" customFormat="1" ht="20.100000000000001" customHeight="1" x14ac:dyDescent="0.3">
      <c r="A46" s="62">
        <v>19</v>
      </c>
      <c r="B46" s="30" t="s">
        <v>82</v>
      </c>
      <c r="C46" s="62">
        <f t="shared" si="240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6"/>
      <c r="R46" s="18"/>
      <c r="S46" s="11"/>
      <c r="T46" s="11"/>
      <c r="U46" s="11"/>
      <c r="V46" s="11"/>
      <c r="W46" s="10"/>
      <c r="X46" s="55"/>
      <c r="Y46" s="62">
        <v>15</v>
      </c>
      <c r="Z46" s="11"/>
      <c r="AA46" s="11"/>
      <c r="AB46" s="11"/>
      <c r="AC46" s="11"/>
      <c r="AD46" s="10">
        <v>1</v>
      </c>
      <c r="AE46" s="156" t="s">
        <v>210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6"/>
      <c r="BR46" s="18"/>
      <c r="BS46" s="11"/>
      <c r="BT46" s="11"/>
      <c r="BU46" s="11"/>
      <c r="BV46" s="10"/>
      <c r="BW46" s="55"/>
      <c r="BX46" s="62">
        <f t="shared" si="239"/>
        <v>1</v>
      </c>
      <c r="BY46" s="59"/>
    </row>
    <row r="47" spans="1:77" s="27" customFormat="1" ht="35.1" customHeight="1" x14ac:dyDescent="0.3">
      <c r="A47" s="62">
        <v>20</v>
      </c>
      <c r="B47" s="203" t="s">
        <v>88</v>
      </c>
      <c r="C47" s="62">
        <f t="shared" si="240"/>
        <v>15</v>
      </c>
      <c r="D47" s="11">
        <f>K47+R47+Y47+AF47+AL47+AR47+AX47+BD47+BK47+BR47</f>
        <v>15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6"/>
      <c r="R47" s="18">
        <v>15</v>
      </c>
      <c r="S47" s="11"/>
      <c r="T47" s="11"/>
      <c r="U47" s="11"/>
      <c r="V47" s="11"/>
      <c r="W47" s="10">
        <v>1</v>
      </c>
      <c r="X47" s="55" t="s">
        <v>210</v>
      </c>
      <c r="Y47" s="62"/>
      <c r="Z47" s="11"/>
      <c r="AA47" s="11"/>
      <c r="AB47" s="11"/>
      <c r="AC47" s="11"/>
      <c r="AD47" s="10"/>
      <c r="AE47" s="156"/>
      <c r="AF47" s="18"/>
      <c r="AG47" s="11"/>
      <c r="AH47" s="11"/>
      <c r="AI47" s="11"/>
      <c r="AJ47" s="10">
        <v>2</v>
      </c>
      <c r="AK47" s="81" t="s">
        <v>209</v>
      </c>
      <c r="AL47" s="18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6"/>
      <c r="BR47" s="18"/>
      <c r="BS47" s="11"/>
      <c r="BT47" s="11"/>
      <c r="BU47" s="11"/>
      <c r="BV47" s="10"/>
      <c r="BW47" s="55"/>
      <c r="BX47" s="62">
        <f t="shared" si="239"/>
        <v>3</v>
      </c>
      <c r="BY47" s="59"/>
    </row>
    <row r="48" spans="1:77" s="27" customFormat="1" ht="35.1" customHeight="1" x14ac:dyDescent="0.3">
      <c r="A48" s="62">
        <v>21</v>
      </c>
      <c r="B48" s="203" t="s">
        <v>87</v>
      </c>
      <c r="C48" s="62">
        <f t="shared" si="240"/>
        <v>15</v>
      </c>
      <c r="D48" s="11"/>
      <c r="E48" s="11"/>
      <c r="F48" s="11">
        <f t="shared" ref="F48:F64" si="241">M48+T48+AA48+AH48+AN48+AT48+AY48+BF48+BM48+BS48</f>
        <v>15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55"/>
      <c r="Y48" s="62"/>
      <c r="Z48" s="11"/>
      <c r="AA48" s="11">
        <v>15</v>
      </c>
      <c r="AB48" s="11"/>
      <c r="AC48" s="11"/>
      <c r="AD48" s="10">
        <v>1</v>
      </c>
      <c r="AE48" s="156" t="s">
        <v>211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6"/>
      <c r="BR48" s="18"/>
      <c r="BS48" s="11"/>
      <c r="BT48" s="11"/>
      <c r="BU48" s="11"/>
      <c r="BV48" s="10"/>
      <c r="BW48" s="55"/>
      <c r="BX48" s="62">
        <f t="shared" si="239"/>
        <v>1</v>
      </c>
      <c r="BY48" s="59">
        <v>1</v>
      </c>
    </row>
    <row r="49" spans="1:77" s="27" customFormat="1" ht="35.1" customHeight="1" x14ac:dyDescent="0.3">
      <c r="A49" s="62">
        <v>22</v>
      </c>
      <c r="B49" s="203" t="s">
        <v>89</v>
      </c>
      <c r="C49" s="62">
        <f t="shared" si="240"/>
        <v>15</v>
      </c>
      <c r="D49" s="11"/>
      <c r="E49" s="11"/>
      <c r="F49" s="11">
        <f t="shared" si="241"/>
        <v>15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55"/>
      <c r="Y49" s="62"/>
      <c r="Z49" s="11"/>
      <c r="AA49" s="11">
        <v>15</v>
      </c>
      <c r="AB49" s="11"/>
      <c r="AC49" s="11"/>
      <c r="AD49" s="10">
        <v>1</v>
      </c>
      <c r="AE49" s="156" t="s">
        <v>211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6"/>
      <c r="BR49" s="18"/>
      <c r="BS49" s="11"/>
      <c r="BT49" s="11"/>
      <c r="BU49" s="11"/>
      <c r="BV49" s="10"/>
      <c r="BW49" s="55"/>
      <c r="BX49" s="62">
        <f t="shared" si="239"/>
        <v>1</v>
      </c>
      <c r="BY49" s="59">
        <v>1</v>
      </c>
    </row>
    <row r="50" spans="1:77" s="27" customFormat="1" ht="35.1" customHeight="1" x14ac:dyDescent="0.3">
      <c r="A50" s="62">
        <v>23</v>
      </c>
      <c r="B50" s="203" t="s">
        <v>90</v>
      </c>
      <c r="C50" s="62">
        <f t="shared" si="240"/>
        <v>15</v>
      </c>
      <c r="D50" s="11"/>
      <c r="E50" s="11"/>
      <c r="F50" s="11">
        <f t="shared" si="241"/>
        <v>15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55"/>
      <c r="Y50" s="62"/>
      <c r="Z50" s="11"/>
      <c r="AA50" s="11">
        <v>15</v>
      </c>
      <c r="AB50" s="11"/>
      <c r="AC50" s="11"/>
      <c r="AD50" s="10">
        <v>1</v>
      </c>
      <c r="AE50" s="156" t="s">
        <v>211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6"/>
      <c r="BR50" s="18"/>
      <c r="BS50" s="11"/>
      <c r="BT50" s="11"/>
      <c r="BU50" s="11"/>
      <c r="BV50" s="10"/>
      <c r="BW50" s="55"/>
      <c r="BX50" s="62">
        <f t="shared" si="239"/>
        <v>1</v>
      </c>
      <c r="BY50" s="59">
        <v>1</v>
      </c>
    </row>
    <row r="51" spans="1:77" s="27" customFormat="1" ht="35.1" customHeight="1" x14ac:dyDescent="0.3">
      <c r="A51" s="62">
        <v>24</v>
      </c>
      <c r="B51" s="203" t="s">
        <v>91</v>
      </c>
      <c r="C51" s="62">
        <f t="shared" si="240"/>
        <v>15</v>
      </c>
      <c r="D51" s="11"/>
      <c r="E51" s="11"/>
      <c r="F51" s="11">
        <f t="shared" si="241"/>
        <v>15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55"/>
      <c r="Y51" s="62"/>
      <c r="Z51" s="11"/>
      <c r="AA51" s="11">
        <v>15</v>
      </c>
      <c r="AB51" s="11"/>
      <c r="AC51" s="11"/>
      <c r="AD51" s="10">
        <v>1</v>
      </c>
      <c r="AE51" s="156" t="s">
        <v>211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6"/>
      <c r="BR51" s="18"/>
      <c r="BS51" s="11"/>
      <c r="BT51" s="11"/>
      <c r="BU51" s="11"/>
      <c r="BV51" s="10"/>
      <c r="BW51" s="55"/>
      <c r="BX51" s="62">
        <f t="shared" si="239"/>
        <v>1</v>
      </c>
      <c r="BY51" s="59">
        <v>1</v>
      </c>
    </row>
    <row r="52" spans="1:77" s="27" customFormat="1" ht="35.1" customHeight="1" x14ac:dyDescent="0.3">
      <c r="A52" s="62">
        <v>25</v>
      </c>
      <c r="B52" s="203" t="s">
        <v>92</v>
      </c>
      <c r="C52" s="62">
        <f t="shared" si="240"/>
        <v>15</v>
      </c>
      <c r="D52" s="11"/>
      <c r="E52" s="11"/>
      <c r="F52" s="11">
        <f t="shared" si="241"/>
        <v>15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55"/>
      <c r="Y52" s="62"/>
      <c r="Z52" s="11"/>
      <c r="AA52" s="11">
        <v>15</v>
      </c>
      <c r="AB52" s="11"/>
      <c r="AC52" s="11"/>
      <c r="AD52" s="10">
        <v>1</v>
      </c>
      <c r="AE52" s="156" t="s">
        <v>211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6"/>
      <c r="BR52" s="18"/>
      <c r="BS52" s="11"/>
      <c r="BT52" s="11"/>
      <c r="BU52" s="11"/>
      <c r="BV52" s="10"/>
      <c r="BW52" s="55"/>
      <c r="BX52" s="62">
        <f t="shared" si="239"/>
        <v>1</v>
      </c>
      <c r="BY52" s="59">
        <v>1</v>
      </c>
    </row>
    <row r="53" spans="1:77" s="27" customFormat="1" ht="20.100000000000001" customHeight="1" x14ac:dyDescent="0.3">
      <c r="A53" s="62">
        <v>26</v>
      </c>
      <c r="B53" s="203" t="s">
        <v>93</v>
      </c>
      <c r="C53" s="62">
        <f t="shared" si="240"/>
        <v>15</v>
      </c>
      <c r="D53" s="11"/>
      <c r="E53" s="11"/>
      <c r="F53" s="11">
        <f t="shared" si="241"/>
        <v>15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6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6"/>
      <c r="AF53" s="18"/>
      <c r="AG53" s="11"/>
      <c r="AH53" s="11">
        <v>15</v>
      </c>
      <c r="AI53" s="11"/>
      <c r="AJ53" s="10">
        <v>1</v>
      </c>
      <c r="AK53" s="81" t="s">
        <v>211</v>
      </c>
      <c r="AL53" s="18"/>
      <c r="AM53" s="11"/>
      <c r="AN53" s="11"/>
      <c r="AO53" s="11"/>
      <c r="AP53" s="10"/>
      <c r="AQ53" s="156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6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6"/>
      <c r="BR53" s="18"/>
      <c r="BS53" s="11"/>
      <c r="BT53" s="11"/>
      <c r="BU53" s="11"/>
      <c r="BV53" s="10"/>
      <c r="BW53" s="55"/>
      <c r="BX53" s="62">
        <f t="shared" si="239"/>
        <v>1</v>
      </c>
      <c r="BY53" s="59">
        <v>1</v>
      </c>
    </row>
    <row r="54" spans="1:77" s="27" customFormat="1" ht="20.100000000000001" customHeight="1" x14ac:dyDescent="0.3">
      <c r="A54" s="62">
        <v>27</v>
      </c>
      <c r="B54" s="30" t="s">
        <v>94</v>
      </c>
      <c r="C54" s="62">
        <f t="shared" si="240"/>
        <v>15</v>
      </c>
      <c r="D54" s="11"/>
      <c r="E54" s="11"/>
      <c r="F54" s="11">
        <f t="shared" si="241"/>
        <v>15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81" t="s">
        <v>211</v>
      </c>
      <c r="AL54" s="18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6"/>
      <c r="BR54" s="18"/>
      <c r="BS54" s="11"/>
      <c r="BT54" s="11"/>
      <c r="BU54" s="11"/>
      <c r="BV54" s="10"/>
      <c r="BW54" s="55"/>
      <c r="BX54" s="62">
        <f t="shared" si="239"/>
        <v>1</v>
      </c>
      <c r="BY54" s="59">
        <v>1</v>
      </c>
    </row>
    <row r="55" spans="1:77" s="27" customFormat="1" ht="20.100000000000001" customHeight="1" x14ac:dyDescent="0.3">
      <c r="A55" s="62">
        <v>28</v>
      </c>
      <c r="B55" s="30" t="s">
        <v>95</v>
      </c>
      <c r="C55" s="62">
        <f t="shared" si="240"/>
        <v>15</v>
      </c>
      <c r="D55" s="11"/>
      <c r="E55" s="11"/>
      <c r="F55" s="11">
        <f t="shared" si="241"/>
        <v>15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6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6"/>
      <c r="AF55" s="18"/>
      <c r="AG55" s="11"/>
      <c r="AH55" s="11">
        <v>15</v>
      </c>
      <c r="AI55" s="11"/>
      <c r="AJ55" s="10">
        <v>1</v>
      </c>
      <c r="AK55" s="81" t="s">
        <v>211</v>
      </c>
      <c r="AL55" s="18"/>
      <c r="AM55" s="11"/>
      <c r="AN55" s="11"/>
      <c r="AO55" s="11"/>
      <c r="AP55" s="10"/>
      <c r="AQ55" s="156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6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6"/>
      <c r="BR55" s="18"/>
      <c r="BS55" s="11"/>
      <c r="BT55" s="11"/>
      <c r="BU55" s="11"/>
      <c r="BV55" s="10"/>
      <c r="BW55" s="55"/>
      <c r="BX55" s="62">
        <f t="shared" si="239"/>
        <v>1</v>
      </c>
      <c r="BY55" s="59">
        <v>1</v>
      </c>
    </row>
    <row r="56" spans="1:77" s="27" customFormat="1" ht="20.100000000000001" customHeight="1" thickBot="1" x14ac:dyDescent="0.35">
      <c r="A56" s="82">
        <v>29</v>
      </c>
      <c r="B56" s="122" t="s">
        <v>96</v>
      </c>
      <c r="C56" s="82">
        <f t="shared" si="240"/>
        <v>15</v>
      </c>
      <c r="D56" s="70"/>
      <c r="E56" s="70"/>
      <c r="F56" s="70">
        <f t="shared" si="241"/>
        <v>15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7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7"/>
      <c r="AF56" s="75"/>
      <c r="AG56" s="70"/>
      <c r="AH56" s="70">
        <v>15</v>
      </c>
      <c r="AI56" s="70"/>
      <c r="AJ56" s="39">
        <v>1</v>
      </c>
      <c r="AK56" s="83" t="s">
        <v>211</v>
      </c>
      <c r="AL56" s="75"/>
      <c r="AM56" s="70"/>
      <c r="AN56" s="70"/>
      <c r="AO56" s="70"/>
      <c r="AP56" s="39"/>
      <c r="AQ56" s="157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7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7"/>
      <c r="BR56" s="75"/>
      <c r="BS56" s="70"/>
      <c r="BT56" s="70"/>
      <c r="BU56" s="70"/>
      <c r="BV56" s="39"/>
      <c r="BW56" s="85"/>
      <c r="BX56" s="82">
        <f t="shared" si="239"/>
        <v>1</v>
      </c>
      <c r="BY56" s="73">
        <v>1</v>
      </c>
    </row>
    <row r="57" spans="1:77" ht="30" customHeight="1" x14ac:dyDescent="0.3">
      <c r="A57" s="490" t="s">
        <v>213</v>
      </c>
      <c r="B57" s="469" t="s">
        <v>0</v>
      </c>
      <c r="C57" s="527" t="s">
        <v>214</v>
      </c>
      <c r="D57" s="528"/>
      <c r="E57" s="528"/>
      <c r="F57" s="528"/>
      <c r="G57" s="528"/>
      <c r="H57" s="528"/>
      <c r="I57" s="528"/>
      <c r="J57" s="529"/>
      <c r="K57" s="435" t="s">
        <v>4</v>
      </c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5" t="s">
        <v>5</v>
      </c>
      <c r="Z57" s="436"/>
      <c r="AA57" s="436"/>
      <c r="AB57" s="436"/>
      <c r="AC57" s="436"/>
      <c r="AD57" s="436"/>
      <c r="AE57" s="436"/>
      <c r="AF57" s="436"/>
      <c r="AG57" s="436"/>
      <c r="AH57" s="436"/>
      <c r="AI57" s="436"/>
      <c r="AJ57" s="436"/>
      <c r="AK57" s="437"/>
      <c r="AL57" s="436" t="s">
        <v>6</v>
      </c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6"/>
      <c r="AX57" s="435" t="s">
        <v>7</v>
      </c>
      <c r="AY57" s="436"/>
      <c r="AZ57" s="436"/>
      <c r="BA57" s="436"/>
      <c r="BB57" s="436"/>
      <c r="BC57" s="436"/>
      <c r="BD57" s="436"/>
      <c r="BE57" s="436"/>
      <c r="BF57" s="436"/>
      <c r="BG57" s="436"/>
      <c r="BH57" s="436"/>
      <c r="BI57" s="436"/>
      <c r="BJ57" s="437"/>
      <c r="BK57" s="436" t="s">
        <v>8</v>
      </c>
      <c r="BL57" s="436"/>
      <c r="BM57" s="436"/>
      <c r="BN57" s="436"/>
      <c r="BO57" s="436"/>
      <c r="BP57" s="436"/>
      <c r="BQ57" s="436"/>
      <c r="BR57" s="436"/>
      <c r="BS57" s="436"/>
      <c r="BT57" s="436"/>
      <c r="BU57" s="436"/>
      <c r="BV57" s="436"/>
      <c r="BW57" s="437"/>
      <c r="BX57" s="533" t="s">
        <v>208</v>
      </c>
      <c r="BY57" s="430" t="s">
        <v>224</v>
      </c>
    </row>
    <row r="58" spans="1:77" ht="30" customHeight="1" thickBot="1" x14ac:dyDescent="0.35">
      <c r="A58" s="491"/>
      <c r="B58" s="462"/>
      <c r="C58" s="530"/>
      <c r="D58" s="531"/>
      <c r="E58" s="531"/>
      <c r="F58" s="531"/>
      <c r="G58" s="531"/>
      <c r="H58" s="531"/>
      <c r="I58" s="531"/>
      <c r="J58" s="532"/>
      <c r="K58" s="511" t="s">
        <v>9</v>
      </c>
      <c r="L58" s="512"/>
      <c r="M58" s="512"/>
      <c r="N58" s="512"/>
      <c r="O58" s="512"/>
      <c r="P58" s="512"/>
      <c r="Q58" s="513"/>
      <c r="R58" s="512" t="s">
        <v>220</v>
      </c>
      <c r="S58" s="512"/>
      <c r="T58" s="512"/>
      <c r="U58" s="512"/>
      <c r="V58" s="512"/>
      <c r="W58" s="512"/>
      <c r="X58" s="512"/>
      <c r="Y58" s="511" t="s">
        <v>10</v>
      </c>
      <c r="Z58" s="512"/>
      <c r="AA58" s="512"/>
      <c r="AB58" s="512"/>
      <c r="AC58" s="512"/>
      <c r="AD58" s="512"/>
      <c r="AE58" s="513"/>
      <c r="AF58" s="512" t="s">
        <v>11</v>
      </c>
      <c r="AG58" s="512"/>
      <c r="AH58" s="512"/>
      <c r="AI58" s="512"/>
      <c r="AJ58" s="512"/>
      <c r="AK58" s="514"/>
      <c r="AL58" s="512" t="s">
        <v>12</v>
      </c>
      <c r="AM58" s="512"/>
      <c r="AN58" s="512"/>
      <c r="AO58" s="512"/>
      <c r="AP58" s="512"/>
      <c r="AQ58" s="513"/>
      <c r="AR58" s="512" t="s">
        <v>13</v>
      </c>
      <c r="AS58" s="512"/>
      <c r="AT58" s="512"/>
      <c r="AU58" s="512"/>
      <c r="AV58" s="512"/>
      <c r="AW58" s="512"/>
      <c r="AX58" s="511" t="s">
        <v>14</v>
      </c>
      <c r="AY58" s="512"/>
      <c r="AZ58" s="512"/>
      <c r="BA58" s="512"/>
      <c r="BB58" s="512"/>
      <c r="BC58" s="512"/>
      <c r="BD58" s="518" t="s">
        <v>15</v>
      </c>
      <c r="BE58" s="512"/>
      <c r="BF58" s="512"/>
      <c r="BG58" s="512"/>
      <c r="BH58" s="512"/>
      <c r="BI58" s="512"/>
      <c r="BJ58" s="514"/>
      <c r="BK58" s="512" t="s">
        <v>16</v>
      </c>
      <c r="BL58" s="512"/>
      <c r="BM58" s="512"/>
      <c r="BN58" s="512"/>
      <c r="BO58" s="512"/>
      <c r="BP58" s="512"/>
      <c r="BQ58" s="512"/>
      <c r="BR58" s="518" t="s">
        <v>17</v>
      </c>
      <c r="BS58" s="512"/>
      <c r="BT58" s="512"/>
      <c r="BU58" s="512"/>
      <c r="BV58" s="448"/>
      <c r="BW58" s="73"/>
      <c r="BX58" s="534"/>
      <c r="BY58" s="431"/>
    </row>
    <row r="59" spans="1:77" s="177" customFormat="1" ht="159.9" customHeight="1" thickBot="1" x14ac:dyDescent="0.35">
      <c r="A59" s="492"/>
      <c r="B59" s="463"/>
      <c r="C59" s="108" t="s">
        <v>1</v>
      </c>
      <c r="D59" s="106" t="str">
        <f>$K$9</f>
        <v>WYKŁADY</v>
      </c>
      <c r="E59" s="106" t="s">
        <v>3</v>
      </c>
      <c r="F59" s="106" t="str">
        <f>$F$9</f>
        <v>ZAJĘCIA WARSZTATOWE</v>
      </c>
      <c r="G59" s="106" t="s">
        <v>195</v>
      </c>
      <c r="H59" s="106" t="s">
        <v>215</v>
      </c>
      <c r="I59" s="106" t="s">
        <v>219</v>
      </c>
      <c r="J59" s="178" t="s">
        <v>164</v>
      </c>
      <c r="K59" s="179" t="str">
        <f>$K$9</f>
        <v>WYKŁADY</v>
      </c>
      <c r="L59" s="180" t="s">
        <v>3</v>
      </c>
      <c r="M59" s="180" t="str">
        <f>$F$9</f>
        <v>ZAJĘCIA WARSZTATOWE</v>
      </c>
      <c r="N59" s="180" t="str">
        <f>$H$9</f>
        <v>LEKTORATY J. OBCYCH</v>
      </c>
      <c r="O59" s="106" t="s">
        <v>219</v>
      </c>
      <c r="P59" s="180" t="s">
        <v>18</v>
      </c>
      <c r="Q59" s="160" t="s">
        <v>212</v>
      </c>
      <c r="R59" s="106" t="s">
        <v>217</v>
      </c>
      <c r="S59" s="180" t="s">
        <v>3</v>
      </c>
      <c r="T59" s="180" t="str">
        <f>$F$9</f>
        <v>ZAJĘCIA WARSZTATOWE</v>
      </c>
      <c r="U59" s="181" t="str">
        <f>$H$9</f>
        <v>LEKTORATY J. OBCYCH</v>
      </c>
      <c r="V59" s="106" t="s">
        <v>219</v>
      </c>
      <c r="W59" s="180" t="s">
        <v>18</v>
      </c>
      <c r="X59" s="111" t="s">
        <v>212</v>
      </c>
      <c r="Y59" s="106" t="s">
        <v>217</v>
      </c>
      <c r="Z59" s="180" t="s">
        <v>3</v>
      </c>
      <c r="AA59" s="180" t="str">
        <f>$F$9</f>
        <v>ZAJĘCIA WARSZTATOWE</v>
      </c>
      <c r="AB59" s="106" t="s">
        <v>215</v>
      </c>
      <c r="AC59" s="180" t="str">
        <f>$J$9</f>
        <v>PRAKTYKI ZAWODOWE</v>
      </c>
      <c r="AD59" s="180" t="s">
        <v>18</v>
      </c>
      <c r="AE59" s="160" t="s">
        <v>212</v>
      </c>
      <c r="AF59" s="180" t="s">
        <v>2</v>
      </c>
      <c r="AG59" s="180" t="s">
        <v>3</v>
      </c>
      <c r="AH59" s="180" t="str">
        <f>$F$9</f>
        <v>ZAJĘCIA WARSZTATOWE</v>
      </c>
      <c r="AI59" s="106" t="s">
        <v>215</v>
      </c>
      <c r="AJ59" s="180" t="s">
        <v>18</v>
      </c>
      <c r="AK59" s="111" t="s">
        <v>212</v>
      </c>
      <c r="AL59" s="179" t="str">
        <f>E.I.!$D$9</f>
        <v>WYKŁADY</v>
      </c>
      <c r="AM59" s="180" t="s">
        <v>3</v>
      </c>
      <c r="AN59" s="180" t="str">
        <f>$F$9</f>
        <v>ZAJĘCIA WARSZTATOWE</v>
      </c>
      <c r="AO59" s="106" t="s">
        <v>215</v>
      </c>
      <c r="AP59" s="180" t="s">
        <v>18</v>
      </c>
      <c r="AQ59" s="160" t="s">
        <v>212</v>
      </c>
      <c r="AR59" s="106" t="s">
        <v>217</v>
      </c>
      <c r="AS59" s="180" t="s">
        <v>3</v>
      </c>
      <c r="AT59" s="180" t="str">
        <f>$F$9</f>
        <v>ZAJĘCIA WARSZTATOWE</v>
      </c>
      <c r="AU59" s="180" t="str">
        <f>$J$9</f>
        <v>PRAKTYKI ZAWODOWE</v>
      </c>
      <c r="AV59" s="180" t="s">
        <v>18</v>
      </c>
      <c r="AW59" s="111" t="s">
        <v>212</v>
      </c>
      <c r="AX59" s="179" t="str">
        <f>E.I.!$D$9</f>
        <v>WYKŁADY</v>
      </c>
      <c r="AY59" s="180" t="str">
        <f>$F$9</f>
        <v>ZAJĘCIA WARSZTATOWE</v>
      </c>
      <c r="AZ59" s="180" t="str">
        <f>$G$9</f>
        <v>SEMINARIUM</v>
      </c>
      <c r="BA59" s="180" t="str">
        <f>$J$9</f>
        <v>PRAKTYKI ZAWODOWE</v>
      </c>
      <c r="BB59" s="180" t="str">
        <f>$AV$9</f>
        <v>ECTS</v>
      </c>
      <c r="BC59" s="160" t="s">
        <v>212</v>
      </c>
      <c r="BD59" s="180" t="str">
        <f>E.I.!$D$9</f>
        <v>WYKŁADY</v>
      </c>
      <c r="BE59" s="180" t="s">
        <v>3</v>
      </c>
      <c r="BF59" s="180" t="str">
        <f>$F$9</f>
        <v>ZAJĘCIA WARSZTATOWE</v>
      </c>
      <c r="BG59" s="180" t="str">
        <f>$G$9</f>
        <v>SEMINARIUM</v>
      </c>
      <c r="BH59" s="180" t="str">
        <f>$J$9</f>
        <v>PRAKTYKI ZAWODOWE</v>
      </c>
      <c r="BI59" s="180" t="s">
        <v>18</v>
      </c>
      <c r="BJ59" s="161" t="s">
        <v>212</v>
      </c>
      <c r="BK59" s="179" t="str">
        <f>E.I.!$D$9</f>
        <v>WYKŁADY</v>
      </c>
      <c r="BL59" s="180" t="s">
        <v>3</v>
      </c>
      <c r="BM59" s="180" t="str">
        <f>$F$9</f>
        <v>ZAJĘCIA WARSZTATOWE</v>
      </c>
      <c r="BN59" s="180" t="str">
        <f>$G$9</f>
        <v>SEMINARIUM</v>
      </c>
      <c r="BO59" s="180" t="str">
        <f>$J$9</f>
        <v>PRAKTYKI ZAWODOWE</v>
      </c>
      <c r="BP59" s="180" t="s">
        <v>18</v>
      </c>
      <c r="BQ59" s="160" t="s">
        <v>212</v>
      </c>
      <c r="BR59" s="180" t="str">
        <f>E.I.!$D$9</f>
        <v>WYKŁADY</v>
      </c>
      <c r="BS59" s="180" t="str">
        <f>$F$9</f>
        <v>ZAJĘCIA WARSZTATOWE</v>
      </c>
      <c r="BT59" s="182" t="str">
        <f>$AZ$9</f>
        <v>SEMINARIUM</v>
      </c>
      <c r="BU59" s="180" t="str">
        <f>$J$9</f>
        <v>PRAKTYKI ZAWODOWE</v>
      </c>
      <c r="BV59" s="182" t="s">
        <v>18</v>
      </c>
      <c r="BW59" s="111" t="s">
        <v>212</v>
      </c>
      <c r="BX59" s="535"/>
      <c r="BY59" s="432"/>
    </row>
    <row r="60" spans="1:77" s="27" customFormat="1" ht="20.100000000000001" customHeight="1" x14ac:dyDescent="0.3">
      <c r="A60" s="62">
        <v>30</v>
      </c>
      <c r="B60" s="30" t="s">
        <v>65</v>
      </c>
      <c r="C60" s="62">
        <f t="shared" si="240"/>
        <v>45</v>
      </c>
      <c r="D60" s="11">
        <f>K60+R60+Y60+AF60+AL60+AR60+AX60+BD60+BK60+BR60</f>
        <v>15</v>
      </c>
      <c r="E60" s="11"/>
      <c r="F60" s="11">
        <f t="shared" si="241"/>
        <v>30</v>
      </c>
      <c r="G60" s="11"/>
      <c r="H60" s="11"/>
      <c r="I60" s="11"/>
      <c r="J60" s="59"/>
      <c r="K60" s="18">
        <v>15</v>
      </c>
      <c r="L60" s="11"/>
      <c r="M60" s="11">
        <v>30</v>
      </c>
      <c r="N60" s="11"/>
      <c r="O60" s="11"/>
      <c r="P60" s="10">
        <v>4</v>
      </c>
      <c r="Q60" s="156" t="s">
        <v>209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6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6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6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6"/>
      <c r="BR60" s="18"/>
      <c r="BS60" s="11"/>
      <c r="BT60" s="11"/>
      <c r="BU60" s="11"/>
      <c r="BV60" s="10"/>
      <c r="BW60" s="55"/>
      <c r="BX60" s="62">
        <f t="shared" si="239"/>
        <v>4</v>
      </c>
      <c r="BY60" s="59">
        <v>1</v>
      </c>
    </row>
    <row r="61" spans="1:77" s="27" customFormat="1" ht="20.100000000000001" customHeight="1" x14ac:dyDescent="0.3">
      <c r="A61" s="62">
        <v>31</v>
      </c>
      <c r="B61" s="30" t="s">
        <v>66</v>
      </c>
      <c r="C61" s="62">
        <f t="shared" si="240"/>
        <v>30</v>
      </c>
      <c r="D61" s="11">
        <f>K61+R61+Y61+AF61+AL61+AR61+AX61+BD61+BK61+BR61</f>
        <v>15</v>
      </c>
      <c r="E61" s="11"/>
      <c r="F61" s="11">
        <f t="shared" si="241"/>
        <v>15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55"/>
      <c r="Y61" s="62">
        <v>15</v>
      </c>
      <c r="Z61" s="11"/>
      <c r="AA61" s="11">
        <v>15</v>
      </c>
      <c r="AB61" s="11"/>
      <c r="AC61" s="11"/>
      <c r="AD61" s="10">
        <v>2</v>
      </c>
      <c r="AE61" s="156" t="s">
        <v>209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6"/>
      <c r="BR61" s="18"/>
      <c r="BS61" s="11"/>
      <c r="BT61" s="11"/>
      <c r="BU61" s="11"/>
      <c r="BV61" s="10"/>
      <c r="BW61" s="55"/>
      <c r="BX61" s="62">
        <f t="shared" si="239"/>
        <v>2</v>
      </c>
      <c r="BY61" s="59"/>
    </row>
    <row r="62" spans="1:77" s="27" customFormat="1" ht="20.100000000000001" customHeight="1" x14ac:dyDescent="0.3">
      <c r="A62" s="62">
        <v>32</v>
      </c>
      <c r="B62" s="30" t="s">
        <v>67</v>
      </c>
      <c r="C62" s="62">
        <f t="shared" si="240"/>
        <v>30</v>
      </c>
      <c r="D62" s="11">
        <f>K62+R62+Y62+AF62+AL62+AR62+AX62+BD62+BK62+BR62</f>
        <v>15</v>
      </c>
      <c r="E62" s="11"/>
      <c r="F62" s="11">
        <f t="shared" si="241"/>
        <v>15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6"/>
      <c r="R62" s="18"/>
      <c r="S62" s="11"/>
      <c r="T62" s="11"/>
      <c r="U62" s="11"/>
      <c r="V62" s="11"/>
      <c r="W62" s="10"/>
      <c r="X62" s="55"/>
      <c r="Y62" s="62">
        <v>15</v>
      </c>
      <c r="Z62" s="11"/>
      <c r="AA62" s="11">
        <v>15</v>
      </c>
      <c r="AB62" s="11"/>
      <c r="AC62" s="11"/>
      <c r="AD62" s="10">
        <v>2</v>
      </c>
      <c r="AE62" s="156" t="s">
        <v>209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6"/>
      <c r="BR62" s="18"/>
      <c r="BS62" s="11"/>
      <c r="BT62" s="11"/>
      <c r="BU62" s="11"/>
      <c r="BV62" s="10"/>
      <c r="BW62" s="55"/>
      <c r="BX62" s="62">
        <f t="shared" si="239"/>
        <v>2</v>
      </c>
      <c r="BY62" s="59"/>
    </row>
    <row r="63" spans="1:77" s="27" customFormat="1" ht="20.100000000000001" customHeight="1" x14ac:dyDescent="0.3">
      <c r="A63" s="62">
        <v>33</v>
      </c>
      <c r="B63" s="30" t="s">
        <v>68</v>
      </c>
      <c r="C63" s="62">
        <f t="shared" si="240"/>
        <v>30</v>
      </c>
      <c r="D63" s="11">
        <f>K63+R63+Y63+AF63+AL63+AR63+AX63+BD63+BK63+BR63</f>
        <v>15</v>
      </c>
      <c r="E63" s="11"/>
      <c r="F63" s="11">
        <f t="shared" si="241"/>
        <v>15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6"/>
      <c r="R63" s="18">
        <v>15</v>
      </c>
      <c r="S63" s="11"/>
      <c r="T63" s="11">
        <v>15</v>
      </c>
      <c r="U63" s="11"/>
      <c r="V63" s="11"/>
      <c r="W63" s="10">
        <v>2</v>
      </c>
      <c r="X63" s="55" t="s">
        <v>209</v>
      </c>
      <c r="Y63" s="62"/>
      <c r="Z63" s="11"/>
      <c r="AA63" s="11"/>
      <c r="AB63" s="11"/>
      <c r="AC63" s="11"/>
      <c r="AD63" s="10"/>
      <c r="AE63" s="156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6"/>
      <c r="BR63" s="18"/>
      <c r="BS63" s="11"/>
      <c r="BT63" s="11"/>
      <c r="BU63" s="11"/>
      <c r="BV63" s="10"/>
      <c r="BW63" s="55"/>
      <c r="BX63" s="62">
        <f t="shared" si="239"/>
        <v>2</v>
      </c>
      <c r="BY63" s="59"/>
    </row>
    <row r="64" spans="1:77" s="27" customFormat="1" ht="20.100000000000001" customHeight="1" x14ac:dyDescent="0.3">
      <c r="A64" s="62">
        <v>34</v>
      </c>
      <c r="B64" s="30" t="s">
        <v>69</v>
      </c>
      <c r="C64" s="62">
        <f t="shared" si="240"/>
        <v>30</v>
      </c>
      <c r="D64" s="11">
        <f>K64+R64+Y64+AF64+AL64+AR64+AX64+BD64+BK64+BR64</f>
        <v>15</v>
      </c>
      <c r="E64" s="11"/>
      <c r="F64" s="11">
        <f t="shared" si="241"/>
        <v>15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6"/>
      <c r="R64" s="18"/>
      <c r="S64" s="11"/>
      <c r="T64" s="11"/>
      <c r="U64" s="11"/>
      <c r="V64" s="11"/>
      <c r="W64" s="10"/>
      <c r="X64" s="55"/>
      <c r="Y64" s="62">
        <v>15</v>
      </c>
      <c r="Z64" s="11"/>
      <c r="AA64" s="11">
        <v>15</v>
      </c>
      <c r="AB64" s="11"/>
      <c r="AC64" s="11"/>
      <c r="AD64" s="10">
        <v>2</v>
      </c>
      <c r="AE64" s="156" t="s">
        <v>209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6"/>
      <c r="BR64" s="18"/>
      <c r="BS64" s="11"/>
      <c r="BT64" s="11"/>
      <c r="BU64" s="11"/>
      <c r="BV64" s="10"/>
      <c r="BW64" s="55"/>
      <c r="BX64" s="62">
        <f t="shared" si="239"/>
        <v>2</v>
      </c>
      <c r="BY64" s="59"/>
    </row>
    <row r="65" spans="1:77" s="27" customFormat="1" ht="20.100000000000001" customHeight="1" x14ac:dyDescent="0.3">
      <c r="A65" s="62">
        <v>35</v>
      </c>
      <c r="B65" s="30" t="s">
        <v>70</v>
      </c>
      <c r="C65" s="62">
        <f t="shared" si="240"/>
        <v>15</v>
      </c>
      <c r="D65" s="11"/>
      <c r="E65" s="11">
        <f>L65+S65+Z65+AG65+AM65+AS65+BE65+BL65</f>
        <v>15</v>
      </c>
      <c r="F65" s="11"/>
      <c r="G65" s="11"/>
      <c r="H65" s="11"/>
      <c r="I65" s="11"/>
      <c r="J65" s="59"/>
      <c r="K65" s="18"/>
      <c r="L65" s="11">
        <v>15</v>
      </c>
      <c r="M65" s="11"/>
      <c r="N65" s="11"/>
      <c r="O65" s="11"/>
      <c r="P65" s="10">
        <v>2</v>
      </c>
      <c r="Q65" s="156" t="s">
        <v>211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6"/>
      <c r="BR65" s="18"/>
      <c r="BS65" s="11"/>
      <c r="BT65" s="11"/>
      <c r="BU65" s="11"/>
      <c r="BV65" s="10"/>
      <c r="BW65" s="55"/>
      <c r="BX65" s="62">
        <f t="shared" si="239"/>
        <v>2</v>
      </c>
      <c r="BY65" s="59">
        <v>1</v>
      </c>
    </row>
    <row r="66" spans="1:77" s="27" customFormat="1" ht="20.100000000000001" customHeight="1" x14ac:dyDescent="0.3">
      <c r="A66" s="62">
        <v>36</v>
      </c>
      <c r="B66" s="30" t="s">
        <v>97</v>
      </c>
      <c r="C66" s="62">
        <f t="shared" si="240"/>
        <v>30</v>
      </c>
      <c r="D66" s="11"/>
      <c r="E66" s="11"/>
      <c r="F66" s="11">
        <f>M66+T66+AA66+AH66+AN66+AT66+AY66+BF66+BM66+BS66</f>
        <v>30</v>
      </c>
      <c r="G66" s="11"/>
      <c r="H66" s="11"/>
      <c r="I66" s="11"/>
      <c r="J66" s="59"/>
      <c r="K66" s="18"/>
      <c r="L66" s="11"/>
      <c r="M66" s="11">
        <v>30</v>
      </c>
      <c r="N66" s="11"/>
      <c r="O66" s="11"/>
      <c r="P66" s="10">
        <v>2</v>
      </c>
      <c r="Q66" s="156" t="s">
        <v>211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6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6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6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6"/>
      <c r="BR66" s="18"/>
      <c r="BS66" s="11"/>
      <c r="BT66" s="11"/>
      <c r="BU66" s="11"/>
      <c r="BV66" s="10"/>
      <c r="BW66" s="55"/>
      <c r="BX66" s="62">
        <f t="shared" si="239"/>
        <v>2</v>
      </c>
      <c r="BY66" s="59">
        <v>2</v>
      </c>
    </row>
    <row r="67" spans="1:77" s="27" customFormat="1" ht="20.100000000000001" customHeight="1" thickBot="1" x14ac:dyDescent="0.35">
      <c r="A67" s="82">
        <v>37</v>
      </c>
      <c r="B67" s="122" t="s">
        <v>147</v>
      </c>
      <c r="C67" s="82">
        <f t="shared" si="240"/>
        <v>120</v>
      </c>
      <c r="D67" s="70"/>
      <c r="E67" s="70"/>
      <c r="F67" s="70"/>
      <c r="G67" s="70">
        <f>AZ67+BG67+BN67+BT67</f>
        <v>120</v>
      </c>
      <c r="H67" s="70"/>
      <c r="I67" s="70"/>
      <c r="J67" s="73"/>
      <c r="K67" s="75"/>
      <c r="L67" s="70"/>
      <c r="M67" s="70"/>
      <c r="N67" s="70"/>
      <c r="O67" s="70"/>
      <c r="P67" s="39"/>
      <c r="Q67" s="157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7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7"/>
      <c r="AR67" s="75"/>
      <c r="AS67" s="70"/>
      <c r="AT67" s="70"/>
      <c r="AU67" s="70"/>
      <c r="AV67" s="39"/>
      <c r="AW67" s="85"/>
      <c r="AX67" s="82"/>
      <c r="AY67" s="70"/>
      <c r="AZ67" s="70">
        <v>30</v>
      </c>
      <c r="BA67" s="70"/>
      <c r="BB67" s="39">
        <v>3</v>
      </c>
      <c r="BC67" s="157" t="s">
        <v>210</v>
      </c>
      <c r="BD67" s="75"/>
      <c r="BE67" s="70"/>
      <c r="BF67" s="70"/>
      <c r="BG67" s="70">
        <v>30</v>
      </c>
      <c r="BH67" s="70"/>
      <c r="BI67" s="39">
        <v>4</v>
      </c>
      <c r="BJ67" s="83" t="s">
        <v>210</v>
      </c>
      <c r="BK67" s="75"/>
      <c r="BL67" s="70"/>
      <c r="BM67" s="70"/>
      <c r="BN67" s="70">
        <v>30</v>
      </c>
      <c r="BO67" s="70"/>
      <c r="BP67" s="39">
        <v>6</v>
      </c>
      <c r="BQ67" s="157" t="s">
        <v>210</v>
      </c>
      <c r="BR67" s="75"/>
      <c r="BS67" s="70"/>
      <c r="BT67" s="70">
        <v>30</v>
      </c>
      <c r="BU67" s="70"/>
      <c r="BV67" s="39">
        <v>7</v>
      </c>
      <c r="BW67" s="85" t="s">
        <v>210</v>
      </c>
      <c r="BX67" s="82">
        <f t="shared" si="239"/>
        <v>20</v>
      </c>
      <c r="BY67" s="73">
        <v>5</v>
      </c>
    </row>
    <row r="68" spans="1:77" s="51" customFormat="1" ht="24.75" customHeight="1" thickBot="1" x14ac:dyDescent="0.35">
      <c r="A68" s="358"/>
      <c r="B68" s="304" t="s">
        <v>174</v>
      </c>
      <c r="C68" s="295">
        <f>SUM(C43:C67)</f>
        <v>540</v>
      </c>
      <c r="D68" s="296">
        <f t="shared" ref="D68:BO68" si="242">SUM(D43:D67)</f>
        <v>135</v>
      </c>
      <c r="E68" s="296">
        <f t="shared" si="242"/>
        <v>30</v>
      </c>
      <c r="F68" s="296">
        <f t="shared" si="242"/>
        <v>255</v>
      </c>
      <c r="G68" s="296">
        <f t="shared" si="242"/>
        <v>120</v>
      </c>
      <c r="H68" s="296">
        <f t="shared" si="242"/>
        <v>0</v>
      </c>
      <c r="I68" s="296">
        <f t="shared" si="242"/>
        <v>0</v>
      </c>
      <c r="J68" s="297">
        <f t="shared" si="242"/>
        <v>0</v>
      </c>
      <c r="K68" s="302">
        <f t="shared" si="242"/>
        <v>45</v>
      </c>
      <c r="L68" s="296">
        <f t="shared" si="242"/>
        <v>15</v>
      </c>
      <c r="M68" s="296">
        <f t="shared" si="242"/>
        <v>60</v>
      </c>
      <c r="N68" s="296">
        <f t="shared" si="242"/>
        <v>0</v>
      </c>
      <c r="O68" s="296">
        <f t="shared" si="242"/>
        <v>0</v>
      </c>
      <c r="P68" s="296">
        <f t="shared" si="242"/>
        <v>10</v>
      </c>
      <c r="Q68" s="300"/>
      <c r="R68" s="302">
        <f t="shared" si="242"/>
        <v>30</v>
      </c>
      <c r="S68" s="296">
        <f t="shared" si="242"/>
        <v>15</v>
      </c>
      <c r="T68" s="296">
        <f t="shared" si="242"/>
        <v>15</v>
      </c>
      <c r="U68" s="296">
        <f t="shared" si="242"/>
        <v>0</v>
      </c>
      <c r="V68" s="296">
        <f t="shared" si="242"/>
        <v>0</v>
      </c>
      <c r="W68" s="296">
        <f t="shared" si="242"/>
        <v>4</v>
      </c>
      <c r="X68" s="307"/>
      <c r="Y68" s="295">
        <f t="shared" si="242"/>
        <v>60</v>
      </c>
      <c r="Z68" s="296">
        <f t="shared" si="242"/>
        <v>0</v>
      </c>
      <c r="AA68" s="296">
        <f t="shared" si="242"/>
        <v>120</v>
      </c>
      <c r="AB68" s="296">
        <f t="shared" si="242"/>
        <v>0</v>
      </c>
      <c r="AC68" s="296">
        <f t="shared" si="242"/>
        <v>0</v>
      </c>
      <c r="AD68" s="296">
        <f t="shared" si="242"/>
        <v>12</v>
      </c>
      <c r="AE68" s="300"/>
      <c r="AF68" s="302">
        <f t="shared" si="242"/>
        <v>0</v>
      </c>
      <c r="AG68" s="296">
        <f t="shared" si="242"/>
        <v>0</v>
      </c>
      <c r="AH68" s="296">
        <f t="shared" si="242"/>
        <v>60</v>
      </c>
      <c r="AI68" s="296">
        <f t="shared" si="242"/>
        <v>0</v>
      </c>
      <c r="AJ68" s="296">
        <f t="shared" si="242"/>
        <v>6</v>
      </c>
      <c r="AK68" s="303"/>
      <c r="AL68" s="302">
        <f t="shared" si="242"/>
        <v>0</v>
      </c>
      <c r="AM68" s="296">
        <f t="shared" si="242"/>
        <v>0</v>
      </c>
      <c r="AN68" s="296">
        <f t="shared" si="242"/>
        <v>0</v>
      </c>
      <c r="AO68" s="296">
        <f t="shared" si="242"/>
        <v>0</v>
      </c>
      <c r="AP68" s="296">
        <f t="shared" si="242"/>
        <v>0</v>
      </c>
      <c r="AQ68" s="300"/>
      <c r="AR68" s="302">
        <f t="shared" si="242"/>
        <v>0</v>
      </c>
      <c r="AS68" s="296">
        <f t="shared" si="242"/>
        <v>0</v>
      </c>
      <c r="AT68" s="296">
        <f t="shared" si="242"/>
        <v>0</v>
      </c>
      <c r="AU68" s="296">
        <f t="shared" si="242"/>
        <v>0</v>
      </c>
      <c r="AV68" s="296">
        <f t="shared" si="242"/>
        <v>0</v>
      </c>
      <c r="AW68" s="307"/>
      <c r="AX68" s="295">
        <f t="shared" si="242"/>
        <v>0</v>
      </c>
      <c r="AY68" s="296">
        <f t="shared" si="242"/>
        <v>0</v>
      </c>
      <c r="AZ68" s="296">
        <f t="shared" si="242"/>
        <v>30</v>
      </c>
      <c r="BA68" s="296">
        <f t="shared" si="242"/>
        <v>0</v>
      </c>
      <c r="BB68" s="296">
        <f t="shared" si="242"/>
        <v>3</v>
      </c>
      <c r="BC68" s="300"/>
      <c r="BD68" s="302">
        <f t="shared" si="242"/>
        <v>0</v>
      </c>
      <c r="BE68" s="296">
        <f t="shared" si="242"/>
        <v>0</v>
      </c>
      <c r="BF68" s="296">
        <f t="shared" si="242"/>
        <v>0</v>
      </c>
      <c r="BG68" s="296">
        <f t="shared" si="242"/>
        <v>30</v>
      </c>
      <c r="BH68" s="296">
        <f t="shared" si="242"/>
        <v>0</v>
      </c>
      <c r="BI68" s="296">
        <f t="shared" si="242"/>
        <v>4</v>
      </c>
      <c r="BJ68" s="303"/>
      <c r="BK68" s="302">
        <f t="shared" si="242"/>
        <v>0</v>
      </c>
      <c r="BL68" s="296">
        <f t="shared" si="242"/>
        <v>0</v>
      </c>
      <c r="BM68" s="296">
        <f t="shared" si="242"/>
        <v>0</v>
      </c>
      <c r="BN68" s="296">
        <f t="shared" si="242"/>
        <v>30</v>
      </c>
      <c r="BO68" s="296">
        <f t="shared" si="242"/>
        <v>0</v>
      </c>
      <c r="BP68" s="296">
        <f t="shared" ref="BP68:BY68" si="243">SUM(BP43:BP67)</f>
        <v>6</v>
      </c>
      <c r="BQ68" s="300"/>
      <c r="BR68" s="302">
        <f t="shared" si="243"/>
        <v>0</v>
      </c>
      <c r="BS68" s="296">
        <f t="shared" si="243"/>
        <v>0</v>
      </c>
      <c r="BT68" s="296">
        <f t="shared" si="243"/>
        <v>30</v>
      </c>
      <c r="BU68" s="296">
        <f t="shared" si="243"/>
        <v>0</v>
      </c>
      <c r="BV68" s="296">
        <f t="shared" si="243"/>
        <v>7</v>
      </c>
      <c r="BW68" s="307"/>
      <c r="BX68" s="295">
        <f>SUM(BX43:BX67)</f>
        <v>52</v>
      </c>
      <c r="BY68" s="297">
        <f t="shared" si="243"/>
        <v>18</v>
      </c>
    </row>
    <row r="69" spans="1:77" s="51" customFormat="1" ht="24.9" customHeight="1" thickBot="1" x14ac:dyDescent="0.35">
      <c r="A69" s="305"/>
      <c r="B69" s="459" t="s">
        <v>98</v>
      </c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  <c r="AE69" s="459"/>
      <c r="AF69" s="459"/>
      <c r="AG69" s="459"/>
      <c r="AH69" s="459"/>
      <c r="AI69" s="459"/>
      <c r="AJ69" s="459"/>
      <c r="AK69" s="459"/>
      <c r="AL69" s="459"/>
      <c r="AM69" s="459"/>
      <c r="AN69" s="459"/>
      <c r="AO69" s="459"/>
      <c r="AP69" s="459"/>
      <c r="AQ69" s="459"/>
      <c r="AR69" s="459"/>
      <c r="AS69" s="459"/>
      <c r="AT69" s="459"/>
      <c r="AU69" s="459"/>
      <c r="AV69" s="459"/>
      <c r="AW69" s="459"/>
      <c r="AX69" s="459"/>
      <c r="AY69" s="459"/>
      <c r="AZ69" s="459"/>
      <c r="BA69" s="459"/>
      <c r="BB69" s="459"/>
      <c r="BC69" s="459"/>
      <c r="BD69" s="459"/>
      <c r="BE69" s="459"/>
      <c r="BF69" s="459"/>
      <c r="BG69" s="459"/>
      <c r="BH69" s="459"/>
      <c r="BI69" s="459"/>
      <c r="BJ69" s="459"/>
      <c r="BK69" s="459"/>
      <c r="BL69" s="459"/>
      <c r="BM69" s="459"/>
      <c r="BN69" s="459"/>
      <c r="BO69" s="459"/>
      <c r="BP69" s="459"/>
      <c r="BQ69" s="459"/>
      <c r="BR69" s="459"/>
      <c r="BS69" s="459"/>
      <c r="BT69" s="459"/>
      <c r="BU69" s="459"/>
      <c r="BV69" s="459"/>
      <c r="BW69" s="459"/>
      <c r="BX69" s="459"/>
      <c r="BY69" s="460"/>
    </row>
    <row r="70" spans="1:77" s="27" customFormat="1" ht="20.100000000000001" customHeight="1" x14ac:dyDescent="0.3">
      <c r="A70" s="201">
        <v>38</v>
      </c>
      <c r="B70" s="206" t="s">
        <v>50</v>
      </c>
      <c r="C70" s="79">
        <f t="shared" ref="C70" si="244">SUM(D70:J70)</f>
        <v>30</v>
      </c>
      <c r="D70" s="66">
        <f>K70+R70+Y70+AF70+AL70+AR70+AX70+BD70+BK70+BR70</f>
        <v>15</v>
      </c>
      <c r="E70" s="66"/>
      <c r="F70" s="11">
        <f>M70+T70+AA70+AH70+AN70+AT70+AY70+BF70+BM70+BS70</f>
        <v>15</v>
      </c>
      <c r="G70" s="66"/>
      <c r="H70" s="66"/>
      <c r="I70" s="66"/>
      <c r="J70" s="68"/>
      <c r="K70" s="145"/>
      <c r="L70" s="20"/>
      <c r="M70" s="20"/>
      <c r="N70" s="20"/>
      <c r="O70" s="20"/>
      <c r="P70" s="45"/>
      <c r="Q70" s="155"/>
      <c r="R70" s="145"/>
      <c r="S70" s="20"/>
      <c r="T70" s="20"/>
      <c r="U70" s="20"/>
      <c r="V70" s="20"/>
      <c r="W70" s="45"/>
      <c r="X70" s="147"/>
      <c r="Y70" s="79"/>
      <c r="Z70" s="66"/>
      <c r="AA70" s="66"/>
      <c r="AB70" s="66"/>
      <c r="AC70" s="66"/>
      <c r="AD70" s="57"/>
      <c r="AE70" s="155"/>
      <c r="AF70" s="74">
        <v>15</v>
      </c>
      <c r="AG70" s="66"/>
      <c r="AH70" s="66">
        <v>15</v>
      </c>
      <c r="AI70" s="66"/>
      <c r="AJ70" s="57">
        <v>4</v>
      </c>
      <c r="AK70" s="80" t="s">
        <v>209</v>
      </c>
      <c r="AL70" s="145"/>
      <c r="AM70" s="20"/>
      <c r="AN70" s="20"/>
      <c r="AO70" s="20"/>
      <c r="AP70" s="45"/>
      <c r="AQ70" s="155"/>
      <c r="AR70" s="145"/>
      <c r="AS70" s="20"/>
      <c r="AT70" s="20"/>
      <c r="AU70" s="20"/>
      <c r="AV70" s="45"/>
      <c r="AW70" s="147"/>
      <c r="AX70" s="79"/>
      <c r="AY70" s="66"/>
      <c r="AZ70" s="66"/>
      <c r="BA70" s="66"/>
      <c r="BB70" s="57"/>
      <c r="BC70" s="155"/>
      <c r="BD70" s="74"/>
      <c r="BE70" s="66"/>
      <c r="BF70" s="66"/>
      <c r="BG70" s="66"/>
      <c r="BH70" s="66"/>
      <c r="BI70" s="57"/>
      <c r="BJ70" s="80"/>
      <c r="BK70" s="145"/>
      <c r="BL70" s="20"/>
      <c r="BM70" s="20"/>
      <c r="BN70" s="20"/>
      <c r="BO70" s="20"/>
      <c r="BP70" s="45"/>
      <c r="BQ70" s="155"/>
      <c r="BR70" s="145"/>
      <c r="BS70" s="20"/>
      <c r="BT70" s="20"/>
      <c r="BU70" s="20"/>
      <c r="BV70" s="45"/>
      <c r="BW70" s="147"/>
      <c r="BX70" s="79">
        <f>P70+W70+AD70+AJ70+AP70+AV70+BB70+BI70+BP70+BV70</f>
        <v>4</v>
      </c>
      <c r="BY70" s="68">
        <v>1</v>
      </c>
    </row>
    <row r="71" spans="1:77" s="183" customFormat="1" ht="35.1" customHeight="1" x14ac:dyDescent="0.3">
      <c r="A71" s="199">
        <v>39</v>
      </c>
      <c r="B71" s="203" t="s">
        <v>55</v>
      </c>
      <c r="C71" s="199">
        <f t="shared" ref="C71:C72" si="245">SUM(D71:J71)</f>
        <v>30</v>
      </c>
      <c r="D71" s="38">
        <f>K71+R71+Y71+AF71+AL71+AR71+AX71+BD71+BK71+BR71</f>
        <v>15</v>
      </c>
      <c r="E71" s="38"/>
      <c r="F71" s="11">
        <f>M71+T71+AA71+AH71+AN71+AT71+AY71+BF71+BM71+BS71</f>
        <v>15</v>
      </c>
      <c r="G71" s="38"/>
      <c r="H71" s="38"/>
      <c r="I71" s="38"/>
      <c r="J71" s="200"/>
      <c r="K71" s="205"/>
      <c r="L71" s="38"/>
      <c r="M71" s="38"/>
      <c r="N71" s="38"/>
      <c r="O71" s="38"/>
      <c r="P71" s="249"/>
      <c r="Q71" s="241"/>
      <c r="R71" s="205"/>
      <c r="S71" s="38"/>
      <c r="T71" s="38"/>
      <c r="U71" s="38"/>
      <c r="V71" s="38"/>
      <c r="W71" s="249"/>
      <c r="X71" s="231"/>
      <c r="Y71" s="199"/>
      <c r="Z71" s="38"/>
      <c r="AA71" s="38"/>
      <c r="AB71" s="38"/>
      <c r="AC71" s="38"/>
      <c r="AD71" s="249"/>
      <c r="AE71" s="241"/>
      <c r="AF71" s="205"/>
      <c r="AG71" s="38"/>
      <c r="AH71" s="38"/>
      <c r="AI71" s="38"/>
      <c r="AJ71" s="249"/>
      <c r="AK71" s="232"/>
      <c r="AL71" s="205">
        <v>15</v>
      </c>
      <c r="AM71" s="38"/>
      <c r="AN71" s="38">
        <v>15</v>
      </c>
      <c r="AO71" s="38"/>
      <c r="AP71" s="249">
        <v>4</v>
      </c>
      <c r="AQ71" s="241" t="s">
        <v>209</v>
      </c>
      <c r="AR71" s="205"/>
      <c r="AS71" s="38"/>
      <c r="AT71" s="38"/>
      <c r="AU71" s="38"/>
      <c r="AV71" s="249"/>
      <c r="AW71" s="231"/>
      <c r="AX71" s="199"/>
      <c r="AY71" s="38"/>
      <c r="AZ71" s="38"/>
      <c r="BA71" s="38"/>
      <c r="BB71" s="249"/>
      <c r="BC71" s="241"/>
      <c r="BD71" s="205"/>
      <c r="BE71" s="38"/>
      <c r="BF71" s="38"/>
      <c r="BG71" s="38"/>
      <c r="BH71" s="38"/>
      <c r="BI71" s="249"/>
      <c r="BJ71" s="232"/>
      <c r="BK71" s="205"/>
      <c r="BL71" s="38"/>
      <c r="BM71" s="38"/>
      <c r="BN71" s="38"/>
      <c r="BO71" s="38"/>
      <c r="BP71" s="249"/>
      <c r="BQ71" s="241"/>
      <c r="BR71" s="205"/>
      <c r="BS71" s="38"/>
      <c r="BT71" s="38"/>
      <c r="BU71" s="38"/>
      <c r="BV71" s="249"/>
      <c r="BW71" s="231"/>
      <c r="BX71" s="199">
        <f>P71+W71+AD71+AJ71+AP71+AV71+BB71+BI71+BP71+BV71</f>
        <v>4</v>
      </c>
      <c r="BY71" s="200">
        <v>1</v>
      </c>
    </row>
    <row r="72" spans="1:77" s="27" customFormat="1" ht="20.100000000000001" customHeight="1" thickBot="1" x14ac:dyDescent="0.35">
      <c r="A72" s="146">
        <v>40</v>
      </c>
      <c r="B72" s="217" t="s">
        <v>56</v>
      </c>
      <c r="C72" s="146">
        <f t="shared" si="245"/>
        <v>30</v>
      </c>
      <c r="D72" s="19">
        <f>K72+R72+Y72+AF72+AL72+AR72+AX72+BD72+BK72+BR72</f>
        <v>15</v>
      </c>
      <c r="E72" s="19"/>
      <c r="F72" s="19">
        <f>M72+T72+AA72+AH72+AN72+AT72+AY72+BF72+BM72+BS72</f>
        <v>15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3"/>
      <c r="R72" s="41"/>
      <c r="S72" s="19"/>
      <c r="T72" s="19"/>
      <c r="U72" s="19"/>
      <c r="V72" s="19"/>
      <c r="W72" s="43"/>
      <c r="X72" s="140"/>
      <c r="Y72" s="146"/>
      <c r="Z72" s="19"/>
      <c r="AA72" s="19"/>
      <c r="AB72" s="19"/>
      <c r="AC72" s="19"/>
      <c r="AD72" s="43"/>
      <c r="AE72" s="163"/>
      <c r="AF72" s="41"/>
      <c r="AG72" s="19"/>
      <c r="AH72" s="19"/>
      <c r="AI72" s="19"/>
      <c r="AJ72" s="43"/>
      <c r="AK72" s="136"/>
      <c r="AL72" s="41"/>
      <c r="AM72" s="19"/>
      <c r="AN72" s="19"/>
      <c r="AO72" s="19"/>
      <c r="AP72" s="43"/>
      <c r="AQ72" s="163"/>
      <c r="AR72" s="41">
        <v>15</v>
      </c>
      <c r="AS72" s="19"/>
      <c r="AT72" s="19">
        <v>15</v>
      </c>
      <c r="AU72" s="19"/>
      <c r="AV72" s="43">
        <v>4</v>
      </c>
      <c r="AW72" s="140" t="s">
        <v>209</v>
      </c>
      <c r="AX72" s="146"/>
      <c r="AY72" s="19"/>
      <c r="AZ72" s="19"/>
      <c r="BA72" s="19"/>
      <c r="BB72" s="43"/>
      <c r="BC72" s="163"/>
      <c r="BD72" s="41"/>
      <c r="BE72" s="19"/>
      <c r="BF72" s="19"/>
      <c r="BG72" s="19"/>
      <c r="BH72" s="19"/>
      <c r="BI72" s="43"/>
      <c r="BJ72" s="136"/>
      <c r="BK72" s="41"/>
      <c r="BL72" s="19"/>
      <c r="BM72" s="19"/>
      <c r="BN72" s="19"/>
      <c r="BO72" s="19"/>
      <c r="BP72" s="43"/>
      <c r="BQ72" s="163"/>
      <c r="BR72" s="41"/>
      <c r="BS72" s="19"/>
      <c r="BT72" s="19"/>
      <c r="BU72" s="19"/>
      <c r="BV72" s="43"/>
      <c r="BW72" s="140"/>
      <c r="BX72" s="146">
        <f>P72+W72+AD72+AJ72+AP72+AV72+BB72+BI72+BP72+BV72</f>
        <v>4</v>
      </c>
      <c r="BY72" s="63"/>
    </row>
    <row r="73" spans="1:77" s="51" customFormat="1" ht="24.9" customHeight="1" thickBot="1" x14ac:dyDescent="0.35">
      <c r="A73" s="305"/>
      <c r="B73" s="304" t="s">
        <v>175</v>
      </c>
      <c r="C73" s="310">
        <f>SUM(C70:C72)</f>
        <v>90</v>
      </c>
      <c r="D73" s="311">
        <f t="shared" ref="D73:BO73" si="246">SUM(D70:D72)</f>
        <v>45</v>
      </c>
      <c r="E73" s="311">
        <f t="shared" si="246"/>
        <v>0</v>
      </c>
      <c r="F73" s="311">
        <f t="shared" si="246"/>
        <v>45</v>
      </c>
      <c r="G73" s="311">
        <f t="shared" si="246"/>
        <v>0</v>
      </c>
      <c r="H73" s="311">
        <f t="shared" si="246"/>
        <v>0</v>
      </c>
      <c r="I73" s="311">
        <f t="shared" si="246"/>
        <v>0</v>
      </c>
      <c r="J73" s="312">
        <f t="shared" si="246"/>
        <v>0</v>
      </c>
      <c r="K73" s="313">
        <f t="shared" si="246"/>
        <v>0</v>
      </c>
      <c r="L73" s="311">
        <f t="shared" si="246"/>
        <v>0</v>
      </c>
      <c r="M73" s="311">
        <f t="shared" si="246"/>
        <v>0</v>
      </c>
      <c r="N73" s="311">
        <f t="shared" si="246"/>
        <v>0</v>
      </c>
      <c r="O73" s="311">
        <f t="shared" si="246"/>
        <v>0</v>
      </c>
      <c r="P73" s="311">
        <f t="shared" si="246"/>
        <v>0</v>
      </c>
      <c r="Q73" s="314"/>
      <c r="R73" s="313">
        <f t="shared" si="246"/>
        <v>0</v>
      </c>
      <c r="S73" s="311">
        <f t="shared" si="246"/>
        <v>0</v>
      </c>
      <c r="T73" s="311">
        <f t="shared" si="246"/>
        <v>0</v>
      </c>
      <c r="U73" s="311">
        <f t="shared" si="246"/>
        <v>0</v>
      </c>
      <c r="V73" s="311">
        <f t="shared" si="246"/>
        <v>0</v>
      </c>
      <c r="W73" s="311">
        <f t="shared" si="246"/>
        <v>0</v>
      </c>
      <c r="X73" s="315"/>
      <c r="Y73" s="310">
        <f t="shared" si="246"/>
        <v>0</v>
      </c>
      <c r="Z73" s="311">
        <f t="shared" si="246"/>
        <v>0</v>
      </c>
      <c r="AA73" s="311">
        <f t="shared" si="246"/>
        <v>0</v>
      </c>
      <c r="AB73" s="311">
        <f t="shared" si="246"/>
        <v>0</v>
      </c>
      <c r="AC73" s="311">
        <f t="shared" si="246"/>
        <v>0</v>
      </c>
      <c r="AD73" s="311">
        <f t="shared" si="246"/>
        <v>0</v>
      </c>
      <c r="AE73" s="314"/>
      <c r="AF73" s="313">
        <f t="shared" si="246"/>
        <v>15</v>
      </c>
      <c r="AG73" s="311">
        <f t="shared" si="246"/>
        <v>0</v>
      </c>
      <c r="AH73" s="311">
        <f t="shared" si="246"/>
        <v>15</v>
      </c>
      <c r="AI73" s="311">
        <f t="shared" si="246"/>
        <v>0</v>
      </c>
      <c r="AJ73" s="311">
        <f t="shared" si="246"/>
        <v>4</v>
      </c>
      <c r="AK73" s="316"/>
      <c r="AL73" s="313">
        <f t="shared" si="246"/>
        <v>15</v>
      </c>
      <c r="AM73" s="311">
        <f t="shared" si="246"/>
        <v>0</v>
      </c>
      <c r="AN73" s="311">
        <f t="shared" si="246"/>
        <v>15</v>
      </c>
      <c r="AO73" s="311">
        <f t="shared" si="246"/>
        <v>0</v>
      </c>
      <c r="AP73" s="311">
        <f t="shared" si="246"/>
        <v>4</v>
      </c>
      <c r="AQ73" s="314"/>
      <c r="AR73" s="313">
        <f t="shared" si="246"/>
        <v>15</v>
      </c>
      <c r="AS73" s="311">
        <f t="shared" si="246"/>
        <v>0</v>
      </c>
      <c r="AT73" s="311">
        <f t="shared" si="246"/>
        <v>15</v>
      </c>
      <c r="AU73" s="311">
        <f t="shared" si="246"/>
        <v>0</v>
      </c>
      <c r="AV73" s="311">
        <f t="shared" si="246"/>
        <v>4</v>
      </c>
      <c r="AW73" s="315"/>
      <c r="AX73" s="310">
        <f t="shared" si="246"/>
        <v>0</v>
      </c>
      <c r="AY73" s="311">
        <f t="shared" si="246"/>
        <v>0</v>
      </c>
      <c r="AZ73" s="311">
        <f t="shared" si="246"/>
        <v>0</v>
      </c>
      <c r="BA73" s="311">
        <f t="shared" si="246"/>
        <v>0</v>
      </c>
      <c r="BB73" s="311">
        <f t="shared" si="246"/>
        <v>0</v>
      </c>
      <c r="BC73" s="314"/>
      <c r="BD73" s="313">
        <f t="shared" si="246"/>
        <v>0</v>
      </c>
      <c r="BE73" s="311">
        <f t="shared" si="246"/>
        <v>0</v>
      </c>
      <c r="BF73" s="311">
        <f t="shared" si="246"/>
        <v>0</v>
      </c>
      <c r="BG73" s="311">
        <f t="shared" si="246"/>
        <v>0</v>
      </c>
      <c r="BH73" s="311">
        <f t="shared" si="246"/>
        <v>0</v>
      </c>
      <c r="BI73" s="311">
        <f t="shared" si="246"/>
        <v>0</v>
      </c>
      <c r="BJ73" s="316"/>
      <c r="BK73" s="313">
        <f t="shared" si="246"/>
        <v>0</v>
      </c>
      <c r="BL73" s="311">
        <f t="shared" si="246"/>
        <v>0</v>
      </c>
      <c r="BM73" s="311">
        <f t="shared" si="246"/>
        <v>0</v>
      </c>
      <c r="BN73" s="311">
        <f t="shared" si="246"/>
        <v>0</v>
      </c>
      <c r="BO73" s="311">
        <f t="shared" si="246"/>
        <v>0</v>
      </c>
      <c r="BP73" s="311">
        <f t="shared" ref="BP73:BY73" si="247">SUM(BP70:BP72)</f>
        <v>0</v>
      </c>
      <c r="BQ73" s="314"/>
      <c r="BR73" s="313">
        <f t="shared" si="247"/>
        <v>0</v>
      </c>
      <c r="BS73" s="311">
        <f t="shared" si="247"/>
        <v>0</v>
      </c>
      <c r="BT73" s="311">
        <f t="shared" si="247"/>
        <v>0</v>
      </c>
      <c r="BU73" s="311">
        <f t="shared" si="247"/>
        <v>0</v>
      </c>
      <c r="BV73" s="311">
        <f t="shared" si="247"/>
        <v>0</v>
      </c>
      <c r="BW73" s="315"/>
      <c r="BX73" s="310">
        <f>SUM(BX70:BX72)</f>
        <v>12</v>
      </c>
      <c r="BY73" s="312">
        <f t="shared" si="247"/>
        <v>2</v>
      </c>
    </row>
    <row r="74" spans="1:77" s="51" customFormat="1" ht="24.9" customHeight="1" thickBot="1" x14ac:dyDescent="0.35">
      <c r="A74" s="222"/>
      <c r="B74" s="459" t="s">
        <v>99</v>
      </c>
      <c r="C74" s="459"/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  <c r="S74" s="459"/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  <c r="AG74" s="459"/>
      <c r="AH74" s="459"/>
      <c r="AI74" s="459"/>
      <c r="AJ74" s="459"/>
      <c r="AK74" s="459"/>
      <c r="AL74" s="459"/>
      <c r="AM74" s="459"/>
      <c r="AN74" s="459"/>
      <c r="AO74" s="459"/>
      <c r="AP74" s="459"/>
      <c r="AQ74" s="459"/>
      <c r="AR74" s="459"/>
      <c r="AS74" s="459"/>
      <c r="AT74" s="459"/>
      <c r="AU74" s="459"/>
      <c r="AV74" s="459"/>
      <c r="AW74" s="459"/>
      <c r="AX74" s="459"/>
      <c r="AY74" s="459"/>
      <c r="AZ74" s="459"/>
      <c r="BA74" s="459"/>
      <c r="BB74" s="459"/>
      <c r="BC74" s="459"/>
      <c r="BD74" s="459"/>
      <c r="BE74" s="459"/>
      <c r="BF74" s="459"/>
      <c r="BG74" s="459"/>
      <c r="BH74" s="459"/>
      <c r="BI74" s="459"/>
      <c r="BJ74" s="459"/>
      <c r="BK74" s="459"/>
      <c r="BL74" s="459"/>
      <c r="BM74" s="459"/>
      <c r="BN74" s="459"/>
      <c r="BO74" s="459"/>
      <c r="BP74" s="459"/>
      <c r="BQ74" s="459"/>
      <c r="BR74" s="459"/>
      <c r="BS74" s="459"/>
      <c r="BT74" s="459"/>
      <c r="BU74" s="459"/>
      <c r="BV74" s="459"/>
      <c r="BW74" s="459"/>
      <c r="BX74" s="459"/>
      <c r="BY74" s="460"/>
    </row>
    <row r="75" spans="1:77" s="27" customFormat="1" ht="50.1" customHeight="1" x14ac:dyDescent="0.3">
      <c r="A75" s="79">
        <v>41</v>
      </c>
      <c r="B75" s="215" t="s">
        <v>83</v>
      </c>
      <c r="C75" s="79">
        <f t="shared" ref="C75" si="248">SUM(D75:J75)</f>
        <v>30</v>
      </c>
      <c r="D75" s="66">
        <f>K75+R75+Y75+AF75+AL75+AR75+AX75+BD75+BK75+BR75</f>
        <v>15</v>
      </c>
      <c r="E75" s="11">
        <f t="shared" ref="E75:E77" si="249">L75+S75+Z75+AG75+AM75+AS75+BE75+BL75</f>
        <v>15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5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5"/>
      <c r="AF75" s="74"/>
      <c r="AG75" s="66"/>
      <c r="AH75" s="66"/>
      <c r="AI75" s="66"/>
      <c r="AJ75" s="57"/>
      <c r="AK75" s="80"/>
      <c r="AL75" s="74">
        <v>15</v>
      </c>
      <c r="AM75" s="66">
        <v>15</v>
      </c>
      <c r="AN75" s="66"/>
      <c r="AO75" s="66"/>
      <c r="AP75" s="57">
        <v>4</v>
      </c>
      <c r="AQ75" s="155" t="s">
        <v>211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5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5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3">
      <c r="A76" s="62">
        <v>42</v>
      </c>
      <c r="B76" s="203" t="s">
        <v>58</v>
      </c>
      <c r="C76" s="62">
        <f t="shared" ref="C76:C78" si="250">SUM(D76:J76)</f>
        <v>30</v>
      </c>
      <c r="D76" s="11">
        <f>K76+R76+Y76+AF76+AL76+AR76+AX76+BD76+BK76+BR76</f>
        <v>15</v>
      </c>
      <c r="E76" s="11">
        <f t="shared" si="249"/>
        <v>15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6"/>
      <c r="AF76" s="18">
        <v>15</v>
      </c>
      <c r="AG76" s="11">
        <v>15</v>
      </c>
      <c r="AH76" s="11"/>
      <c r="AI76" s="11"/>
      <c r="AJ76" s="10">
        <v>4</v>
      </c>
      <c r="AK76" s="81" t="s">
        <v>211</v>
      </c>
      <c r="AL76" s="18"/>
      <c r="AM76" s="11"/>
      <c r="AN76" s="11"/>
      <c r="AO76" s="11"/>
      <c r="AP76" s="10"/>
      <c r="AQ76" s="156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6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3">
      <c r="A77" s="62">
        <v>43</v>
      </c>
      <c r="B77" s="216" t="s">
        <v>57</v>
      </c>
      <c r="C77" s="62">
        <f t="shared" si="250"/>
        <v>15</v>
      </c>
      <c r="D77" s="11"/>
      <c r="E77" s="11">
        <f t="shared" si="249"/>
        <v>15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6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6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6"/>
      <c r="AR77" s="18"/>
      <c r="AS77" s="11">
        <v>15</v>
      </c>
      <c r="AT77" s="11"/>
      <c r="AU77" s="11"/>
      <c r="AV77" s="10">
        <v>2</v>
      </c>
      <c r="AW77" s="55" t="s">
        <v>211</v>
      </c>
      <c r="AX77" s="62"/>
      <c r="AY77" s="11"/>
      <c r="AZ77" s="11"/>
      <c r="BA77" s="11"/>
      <c r="BB77" s="10"/>
      <c r="BC77" s="156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6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0.100000000000001" customHeight="1" thickBot="1" x14ac:dyDescent="0.35">
      <c r="A78" s="82">
        <v>44</v>
      </c>
      <c r="B78" s="122" t="s">
        <v>71</v>
      </c>
      <c r="C78" s="82">
        <f t="shared" si="250"/>
        <v>15</v>
      </c>
      <c r="D78" s="70">
        <f>K78+R78+Y78+AF78+AL78+AR78+AX78+BD78+BK78+BR78</f>
        <v>15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7"/>
      <c r="R78" s="75"/>
      <c r="S78" s="70"/>
      <c r="T78" s="70"/>
      <c r="U78" s="70"/>
      <c r="V78" s="70"/>
      <c r="W78" s="39"/>
      <c r="X78" s="85"/>
      <c r="Y78" s="82">
        <v>15</v>
      </c>
      <c r="Z78" s="70"/>
      <c r="AA78" s="70"/>
      <c r="AB78" s="70"/>
      <c r="AC78" s="70"/>
      <c r="AD78" s="39">
        <v>2</v>
      </c>
      <c r="AE78" s="157" t="s">
        <v>210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7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7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7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4.9" customHeight="1" thickBot="1" x14ac:dyDescent="0.35">
      <c r="A79" s="305"/>
      <c r="B79" s="306" t="s">
        <v>176</v>
      </c>
      <c r="C79" s="295">
        <f t="shared" ref="C79:AH79" si="251">SUM(C75:C78)</f>
        <v>90</v>
      </c>
      <c r="D79" s="296">
        <f t="shared" si="251"/>
        <v>45</v>
      </c>
      <c r="E79" s="296">
        <f t="shared" si="251"/>
        <v>45</v>
      </c>
      <c r="F79" s="296">
        <f t="shared" si="251"/>
        <v>0</v>
      </c>
      <c r="G79" s="296">
        <f t="shared" si="251"/>
        <v>0</v>
      </c>
      <c r="H79" s="296">
        <f t="shared" si="251"/>
        <v>0</v>
      </c>
      <c r="I79" s="296">
        <f t="shared" si="251"/>
        <v>0</v>
      </c>
      <c r="J79" s="297">
        <f t="shared" si="251"/>
        <v>0</v>
      </c>
      <c r="K79" s="298">
        <f t="shared" si="251"/>
        <v>0</v>
      </c>
      <c r="L79" s="299">
        <f t="shared" si="251"/>
        <v>0</v>
      </c>
      <c r="M79" s="299">
        <f t="shared" si="251"/>
        <v>0</v>
      </c>
      <c r="N79" s="299">
        <f t="shared" si="251"/>
        <v>0</v>
      </c>
      <c r="O79" s="299">
        <f t="shared" si="251"/>
        <v>0</v>
      </c>
      <c r="P79" s="299">
        <f t="shared" si="251"/>
        <v>0</v>
      </c>
      <c r="Q79" s="300"/>
      <c r="R79" s="298">
        <f t="shared" si="251"/>
        <v>0</v>
      </c>
      <c r="S79" s="299">
        <f t="shared" si="251"/>
        <v>0</v>
      </c>
      <c r="T79" s="299">
        <f t="shared" si="251"/>
        <v>0</v>
      </c>
      <c r="U79" s="299">
        <f t="shared" si="251"/>
        <v>0</v>
      </c>
      <c r="V79" s="299">
        <f t="shared" si="251"/>
        <v>0</v>
      </c>
      <c r="W79" s="299">
        <f t="shared" si="251"/>
        <v>0</v>
      </c>
      <c r="X79" s="301"/>
      <c r="Y79" s="295">
        <f t="shared" si="251"/>
        <v>15</v>
      </c>
      <c r="Z79" s="296">
        <f t="shared" si="251"/>
        <v>0</v>
      </c>
      <c r="AA79" s="296">
        <f t="shared" si="251"/>
        <v>0</v>
      </c>
      <c r="AB79" s="296">
        <f t="shared" si="251"/>
        <v>0</v>
      </c>
      <c r="AC79" s="296">
        <f t="shared" si="251"/>
        <v>0</v>
      </c>
      <c r="AD79" s="296">
        <f t="shared" si="251"/>
        <v>2</v>
      </c>
      <c r="AE79" s="300"/>
      <c r="AF79" s="302">
        <f t="shared" si="251"/>
        <v>15</v>
      </c>
      <c r="AG79" s="296">
        <f t="shared" si="251"/>
        <v>15</v>
      </c>
      <c r="AH79" s="296">
        <f t="shared" si="251"/>
        <v>0</v>
      </c>
      <c r="AI79" s="296">
        <f t="shared" ref="AI79:BM79" si="252">SUM(AI75:AI78)</f>
        <v>0</v>
      </c>
      <c r="AJ79" s="296">
        <f t="shared" si="252"/>
        <v>4</v>
      </c>
      <c r="AK79" s="303"/>
      <c r="AL79" s="298">
        <f t="shared" si="252"/>
        <v>15</v>
      </c>
      <c r="AM79" s="299">
        <f t="shared" si="252"/>
        <v>15</v>
      </c>
      <c r="AN79" s="299">
        <f t="shared" si="252"/>
        <v>0</v>
      </c>
      <c r="AO79" s="299">
        <f t="shared" si="252"/>
        <v>0</v>
      </c>
      <c r="AP79" s="299">
        <f t="shared" si="252"/>
        <v>4</v>
      </c>
      <c r="AQ79" s="300"/>
      <c r="AR79" s="298">
        <f t="shared" si="252"/>
        <v>0</v>
      </c>
      <c r="AS79" s="299">
        <f t="shared" si="252"/>
        <v>15</v>
      </c>
      <c r="AT79" s="299">
        <f t="shared" si="252"/>
        <v>0</v>
      </c>
      <c r="AU79" s="299">
        <f t="shared" si="252"/>
        <v>0</v>
      </c>
      <c r="AV79" s="299">
        <f t="shared" si="252"/>
        <v>2</v>
      </c>
      <c r="AW79" s="301"/>
      <c r="AX79" s="295">
        <f t="shared" si="252"/>
        <v>0</v>
      </c>
      <c r="AY79" s="296">
        <f t="shared" si="252"/>
        <v>0</v>
      </c>
      <c r="AZ79" s="296">
        <f t="shared" si="252"/>
        <v>0</v>
      </c>
      <c r="BA79" s="296">
        <f t="shared" si="252"/>
        <v>0</v>
      </c>
      <c r="BB79" s="296">
        <f t="shared" si="252"/>
        <v>0</v>
      </c>
      <c r="BC79" s="300"/>
      <c r="BD79" s="302">
        <f t="shared" si="252"/>
        <v>0</v>
      </c>
      <c r="BE79" s="296">
        <f t="shared" si="252"/>
        <v>0</v>
      </c>
      <c r="BF79" s="296">
        <f t="shared" si="252"/>
        <v>0</v>
      </c>
      <c r="BG79" s="296">
        <f t="shared" si="252"/>
        <v>0</v>
      </c>
      <c r="BH79" s="296">
        <f t="shared" si="252"/>
        <v>0</v>
      </c>
      <c r="BI79" s="296">
        <f t="shared" si="252"/>
        <v>0</v>
      </c>
      <c r="BJ79" s="303"/>
      <c r="BK79" s="298">
        <f t="shared" si="252"/>
        <v>0</v>
      </c>
      <c r="BL79" s="299">
        <f t="shared" si="252"/>
        <v>0</v>
      </c>
      <c r="BM79" s="299">
        <f t="shared" si="252"/>
        <v>0</v>
      </c>
      <c r="BN79" s="299">
        <f t="shared" ref="BN79:BY79" si="253">SUM(BN75:BN78)</f>
        <v>0</v>
      </c>
      <c r="BO79" s="299">
        <f t="shared" si="253"/>
        <v>0</v>
      </c>
      <c r="BP79" s="299">
        <f t="shared" si="253"/>
        <v>0</v>
      </c>
      <c r="BQ79" s="300"/>
      <c r="BR79" s="298">
        <f t="shared" si="253"/>
        <v>0</v>
      </c>
      <c r="BS79" s="299">
        <f t="shared" si="253"/>
        <v>0</v>
      </c>
      <c r="BT79" s="299">
        <f t="shared" si="253"/>
        <v>0</v>
      </c>
      <c r="BU79" s="299">
        <f t="shared" si="253"/>
        <v>0</v>
      </c>
      <c r="BV79" s="299">
        <f t="shared" si="253"/>
        <v>0</v>
      </c>
      <c r="BW79" s="301"/>
      <c r="BX79" s="295">
        <f>SUM(BX75:BX78)</f>
        <v>12</v>
      </c>
      <c r="BY79" s="297">
        <f t="shared" si="253"/>
        <v>3</v>
      </c>
    </row>
    <row r="80" spans="1:77" s="51" customFormat="1" ht="24.9" customHeight="1" thickBot="1" x14ac:dyDescent="0.35">
      <c r="A80" s="305"/>
      <c r="B80" s="459" t="s">
        <v>153</v>
      </c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  <c r="AG80" s="459"/>
      <c r="AH80" s="459"/>
      <c r="AI80" s="459"/>
      <c r="AJ80" s="459"/>
      <c r="AK80" s="459"/>
      <c r="AL80" s="459"/>
      <c r="AM80" s="459"/>
      <c r="AN80" s="459"/>
      <c r="AO80" s="459"/>
      <c r="AP80" s="459"/>
      <c r="AQ80" s="459"/>
      <c r="AR80" s="459"/>
      <c r="AS80" s="459"/>
      <c r="AT80" s="459"/>
      <c r="AU80" s="459"/>
      <c r="AV80" s="459"/>
      <c r="AW80" s="459"/>
      <c r="AX80" s="459"/>
      <c r="AY80" s="459"/>
      <c r="AZ80" s="459"/>
      <c r="BA80" s="459"/>
      <c r="BB80" s="459"/>
      <c r="BC80" s="459"/>
      <c r="BD80" s="459"/>
      <c r="BE80" s="459"/>
      <c r="BF80" s="459"/>
      <c r="BG80" s="459"/>
      <c r="BH80" s="459"/>
      <c r="BI80" s="459"/>
      <c r="BJ80" s="459"/>
      <c r="BK80" s="459"/>
      <c r="BL80" s="459"/>
      <c r="BM80" s="459"/>
      <c r="BN80" s="459"/>
      <c r="BO80" s="459"/>
      <c r="BP80" s="459"/>
      <c r="BQ80" s="459"/>
      <c r="BR80" s="459"/>
      <c r="BS80" s="459"/>
      <c r="BT80" s="459"/>
      <c r="BU80" s="459"/>
      <c r="BV80" s="459"/>
      <c r="BW80" s="459"/>
      <c r="BX80" s="459"/>
      <c r="BY80" s="460"/>
    </row>
    <row r="81" spans="1:79" s="27" customFormat="1" ht="35.1" customHeight="1" x14ac:dyDescent="0.3">
      <c r="A81" s="201">
        <v>45</v>
      </c>
      <c r="B81" s="213" t="s">
        <v>85</v>
      </c>
      <c r="C81" s="79">
        <f t="shared" ref="C81" si="254">SUM(D81:J81)</f>
        <v>15</v>
      </c>
      <c r="D81" s="66">
        <f>K81+R81+Y81+AF81+AL81+AR81+AX81+BD81+BK81+BR81</f>
        <v>15</v>
      </c>
      <c r="E81" s="66"/>
      <c r="F81" s="66"/>
      <c r="G81" s="66"/>
      <c r="H81" s="66"/>
      <c r="I81" s="66"/>
      <c r="J81" s="68"/>
      <c r="K81" s="145"/>
      <c r="L81" s="20"/>
      <c r="M81" s="20"/>
      <c r="N81" s="20"/>
      <c r="O81" s="20"/>
      <c r="P81" s="45"/>
      <c r="Q81" s="155"/>
      <c r="R81" s="145"/>
      <c r="S81" s="20"/>
      <c r="T81" s="20"/>
      <c r="U81" s="20"/>
      <c r="V81" s="20"/>
      <c r="W81" s="45"/>
      <c r="X81" s="147"/>
      <c r="Y81" s="79"/>
      <c r="Z81" s="66"/>
      <c r="AA81" s="66"/>
      <c r="AB81" s="66"/>
      <c r="AC81" s="66"/>
      <c r="AD81" s="57"/>
      <c r="AE81" s="155"/>
      <c r="AF81" s="74"/>
      <c r="AG81" s="66"/>
      <c r="AH81" s="66"/>
      <c r="AI81" s="66"/>
      <c r="AJ81" s="57"/>
      <c r="AK81" s="80"/>
      <c r="AL81" s="145"/>
      <c r="AM81" s="20"/>
      <c r="AN81" s="20"/>
      <c r="AO81" s="20"/>
      <c r="AP81" s="45"/>
      <c r="AQ81" s="155"/>
      <c r="AR81" s="145"/>
      <c r="AS81" s="20"/>
      <c r="AT81" s="20"/>
      <c r="AU81" s="20"/>
      <c r="AV81" s="45"/>
      <c r="AW81" s="147"/>
      <c r="AX81" s="79"/>
      <c r="AY81" s="66"/>
      <c r="AZ81" s="66"/>
      <c r="BA81" s="66"/>
      <c r="BB81" s="57"/>
      <c r="BC81" s="155"/>
      <c r="BD81" s="74"/>
      <c r="BE81" s="66"/>
      <c r="BF81" s="66"/>
      <c r="BG81" s="66"/>
      <c r="BH81" s="66"/>
      <c r="BI81" s="57"/>
      <c r="BJ81" s="80"/>
      <c r="BK81" s="145"/>
      <c r="BL81" s="20"/>
      <c r="BM81" s="20"/>
      <c r="BN81" s="20"/>
      <c r="BO81" s="20"/>
      <c r="BP81" s="45"/>
      <c r="BQ81" s="155"/>
      <c r="BR81" s="145">
        <v>15</v>
      </c>
      <c r="BS81" s="20"/>
      <c r="BT81" s="20"/>
      <c r="BU81" s="20"/>
      <c r="BV81" s="45">
        <v>2</v>
      </c>
      <c r="BW81" s="147" t="s">
        <v>210</v>
      </c>
      <c r="BX81" s="79">
        <f>P81+W81+AD81+AJ81+AP81+AV81+BB81+BI81+BP81+BV81</f>
        <v>2</v>
      </c>
      <c r="BY81" s="68"/>
    </row>
    <row r="82" spans="1:79" s="27" customFormat="1" ht="50.1" customHeight="1" x14ac:dyDescent="0.3">
      <c r="A82" s="62">
        <v>46</v>
      </c>
      <c r="B82" s="203" t="s">
        <v>84</v>
      </c>
      <c r="C82" s="62">
        <f t="shared" ref="C82:C84" si="255">SUM(D82:J82)</f>
        <v>15</v>
      </c>
      <c r="D82" s="11">
        <f>K82+R82+Y82+AF82+AL82+AR82+AX82+BD82+BK82+BR82</f>
        <v>15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6"/>
      <c r="BD82" s="18">
        <v>15</v>
      </c>
      <c r="BE82" s="11"/>
      <c r="BF82" s="11"/>
      <c r="BG82" s="11"/>
      <c r="BH82" s="11"/>
      <c r="BI82" s="10">
        <v>2</v>
      </c>
      <c r="BJ82" s="81" t="s">
        <v>210</v>
      </c>
      <c r="BK82" s="18"/>
      <c r="BL82" s="11"/>
      <c r="BM82" s="11"/>
      <c r="BN82" s="11"/>
      <c r="BO82" s="11"/>
      <c r="BP82" s="10"/>
      <c r="BQ82" s="156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3">
      <c r="A83" s="62">
        <v>47</v>
      </c>
      <c r="B83" s="30" t="s">
        <v>72</v>
      </c>
      <c r="C83" s="62">
        <f t="shared" si="255"/>
        <v>30</v>
      </c>
      <c r="D83" s="11">
        <f>K83+R83+Y83+AF83+AL83+AR83+AX83+BD83+BK83+BR83</f>
        <v>15</v>
      </c>
      <c r="E83" s="11"/>
      <c r="F83" s="11">
        <f>M83+T83+AA83+AH83+AN83+AT83+AY83+BF83+BM83+BS83</f>
        <v>15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6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6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6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6"/>
      <c r="BD83" s="18"/>
      <c r="BE83" s="11"/>
      <c r="BF83" s="11"/>
      <c r="BG83" s="11"/>
      <c r="BH83" s="11"/>
      <c r="BI83" s="10"/>
      <c r="BJ83" s="81"/>
      <c r="BK83" s="18">
        <v>15</v>
      </c>
      <c r="BL83" s="11"/>
      <c r="BM83" s="11">
        <v>15</v>
      </c>
      <c r="BN83" s="11"/>
      <c r="BO83" s="11"/>
      <c r="BP83" s="10">
        <v>4</v>
      </c>
      <c r="BQ83" s="156" t="s">
        <v>209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5">
      <c r="A84" s="146">
        <v>48</v>
      </c>
      <c r="B84" s="207" t="s">
        <v>86</v>
      </c>
      <c r="C84" s="146">
        <f t="shared" si="255"/>
        <v>30</v>
      </c>
      <c r="D84" s="19"/>
      <c r="E84" s="19"/>
      <c r="F84" s="19">
        <f>M84+T84+AA84+AH84+AN84+AT84+AY84+BF84+BM84+BS84</f>
        <v>30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3"/>
      <c r="R84" s="41"/>
      <c r="S84" s="19"/>
      <c r="T84" s="19"/>
      <c r="U84" s="19"/>
      <c r="V84" s="19"/>
      <c r="W84" s="43"/>
      <c r="X84" s="140"/>
      <c r="Y84" s="146"/>
      <c r="Z84" s="19"/>
      <c r="AA84" s="19"/>
      <c r="AB84" s="19"/>
      <c r="AC84" s="19"/>
      <c r="AD84" s="43"/>
      <c r="AE84" s="163"/>
      <c r="AF84" s="41"/>
      <c r="AG84" s="19"/>
      <c r="AH84" s="19"/>
      <c r="AI84" s="19"/>
      <c r="AJ84" s="43"/>
      <c r="AK84" s="136"/>
      <c r="AL84" s="41"/>
      <c r="AM84" s="19"/>
      <c r="AN84" s="19"/>
      <c r="AO84" s="19"/>
      <c r="AP84" s="43"/>
      <c r="AQ84" s="163"/>
      <c r="AR84" s="41"/>
      <c r="AS84" s="19"/>
      <c r="AT84" s="19"/>
      <c r="AU84" s="19"/>
      <c r="AV84" s="43"/>
      <c r="AW84" s="140"/>
      <c r="AX84" s="146"/>
      <c r="AY84" s="19"/>
      <c r="AZ84" s="19"/>
      <c r="BA84" s="19"/>
      <c r="BB84" s="43"/>
      <c r="BC84" s="163"/>
      <c r="BD84" s="41"/>
      <c r="BE84" s="19"/>
      <c r="BF84" s="19"/>
      <c r="BG84" s="19"/>
      <c r="BH84" s="19"/>
      <c r="BI84" s="43"/>
      <c r="BJ84" s="136"/>
      <c r="BK84" s="41"/>
      <c r="BL84" s="19"/>
      <c r="BM84" s="19">
        <v>30</v>
      </c>
      <c r="BN84" s="19"/>
      <c r="BO84" s="19"/>
      <c r="BP84" s="43">
        <v>4</v>
      </c>
      <c r="BQ84" s="163" t="s">
        <v>211</v>
      </c>
      <c r="BR84" s="41"/>
      <c r="BS84" s="19"/>
      <c r="BT84" s="19"/>
      <c r="BU84" s="19"/>
      <c r="BV84" s="43"/>
      <c r="BW84" s="140"/>
      <c r="BX84" s="146">
        <f>P84+W84+AD84+AJ84+AP84+AV84+BB84+BI84+BP84+BV84</f>
        <v>4</v>
      </c>
      <c r="BY84" s="63">
        <v>4</v>
      </c>
    </row>
    <row r="85" spans="1:79" s="51" customFormat="1" ht="24.9" customHeight="1" thickBot="1" x14ac:dyDescent="0.35">
      <c r="A85" s="305"/>
      <c r="B85" s="304" t="s">
        <v>177</v>
      </c>
      <c r="C85" s="310">
        <f>SUM(C81:C84)</f>
        <v>90</v>
      </c>
      <c r="D85" s="311">
        <f t="shared" ref="D85:BO85" si="256">SUM(D81:D84)</f>
        <v>45</v>
      </c>
      <c r="E85" s="311">
        <f t="shared" si="256"/>
        <v>0</v>
      </c>
      <c r="F85" s="311">
        <f t="shared" si="256"/>
        <v>45</v>
      </c>
      <c r="G85" s="311">
        <f t="shared" si="256"/>
        <v>0</v>
      </c>
      <c r="H85" s="311">
        <f t="shared" si="256"/>
        <v>0</v>
      </c>
      <c r="I85" s="311">
        <f t="shared" si="256"/>
        <v>0</v>
      </c>
      <c r="J85" s="312">
        <f t="shared" si="256"/>
        <v>0</v>
      </c>
      <c r="K85" s="313">
        <f t="shared" si="256"/>
        <v>0</v>
      </c>
      <c r="L85" s="311">
        <f t="shared" si="256"/>
        <v>0</v>
      </c>
      <c r="M85" s="311">
        <f t="shared" si="256"/>
        <v>0</v>
      </c>
      <c r="N85" s="311">
        <f t="shared" si="256"/>
        <v>0</v>
      </c>
      <c r="O85" s="311">
        <f t="shared" si="256"/>
        <v>0</v>
      </c>
      <c r="P85" s="311">
        <f t="shared" si="256"/>
        <v>0</v>
      </c>
      <c r="Q85" s="314"/>
      <c r="R85" s="313">
        <f t="shared" si="256"/>
        <v>0</v>
      </c>
      <c r="S85" s="311">
        <f t="shared" si="256"/>
        <v>0</v>
      </c>
      <c r="T85" s="311">
        <f t="shared" si="256"/>
        <v>0</v>
      </c>
      <c r="U85" s="311">
        <f t="shared" si="256"/>
        <v>0</v>
      </c>
      <c r="V85" s="311">
        <f t="shared" si="256"/>
        <v>0</v>
      </c>
      <c r="W85" s="311">
        <f t="shared" si="256"/>
        <v>0</v>
      </c>
      <c r="X85" s="315"/>
      <c r="Y85" s="310">
        <f t="shared" si="256"/>
        <v>0</v>
      </c>
      <c r="Z85" s="311">
        <f t="shared" si="256"/>
        <v>0</v>
      </c>
      <c r="AA85" s="311">
        <f t="shared" si="256"/>
        <v>0</v>
      </c>
      <c r="AB85" s="311">
        <f t="shared" si="256"/>
        <v>0</v>
      </c>
      <c r="AC85" s="311">
        <f t="shared" si="256"/>
        <v>0</v>
      </c>
      <c r="AD85" s="311">
        <f t="shared" si="256"/>
        <v>0</v>
      </c>
      <c r="AE85" s="314"/>
      <c r="AF85" s="313">
        <f t="shared" si="256"/>
        <v>0</v>
      </c>
      <c r="AG85" s="311">
        <f t="shared" si="256"/>
        <v>0</v>
      </c>
      <c r="AH85" s="311">
        <f t="shared" si="256"/>
        <v>0</v>
      </c>
      <c r="AI85" s="311">
        <f t="shared" si="256"/>
        <v>0</v>
      </c>
      <c r="AJ85" s="311">
        <f t="shared" si="256"/>
        <v>0</v>
      </c>
      <c r="AK85" s="316"/>
      <c r="AL85" s="313">
        <f t="shared" si="256"/>
        <v>0</v>
      </c>
      <c r="AM85" s="311">
        <f t="shared" si="256"/>
        <v>0</v>
      </c>
      <c r="AN85" s="311">
        <f t="shared" si="256"/>
        <v>0</v>
      </c>
      <c r="AO85" s="311">
        <f t="shared" si="256"/>
        <v>0</v>
      </c>
      <c r="AP85" s="311">
        <f t="shared" si="256"/>
        <v>0</v>
      </c>
      <c r="AQ85" s="314"/>
      <c r="AR85" s="313">
        <f t="shared" si="256"/>
        <v>0</v>
      </c>
      <c r="AS85" s="311">
        <f t="shared" si="256"/>
        <v>0</v>
      </c>
      <c r="AT85" s="311">
        <f t="shared" si="256"/>
        <v>0</v>
      </c>
      <c r="AU85" s="311">
        <f t="shared" si="256"/>
        <v>0</v>
      </c>
      <c r="AV85" s="311">
        <f t="shared" si="256"/>
        <v>0</v>
      </c>
      <c r="AW85" s="315"/>
      <c r="AX85" s="310">
        <f t="shared" si="256"/>
        <v>0</v>
      </c>
      <c r="AY85" s="311">
        <f t="shared" si="256"/>
        <v>0</v>
      </c>
      <c r="AZ85" s="311">
        <f t="shared" si="256"/>
        <v>0</v>
      </c>
      <c r="BA85" s="311">
        <f t="shared" si="256"/>
        <v>0</v>
      </c>
      <c r="BB85" s="311">
        <f t="shared" si="256"/>
        <v>0</v>
      </c>
      <c r="BC85" s="314"/>
      <c r="BD85" s="313">
        <f t="shared" si="256"/>
        <v>15</v>
      </c>
      <c r="BE85" s="311">
        <f t="shared" si="256"/>
        <v>0</v>
      </c>
      <c r="BF85" s="311">
        <f t="shared" si="256"/>
        <v>0</v>
      </c>
      <c r="BG85" s="311">
        <f t="shared" si="256"/>
        <v>0</v>
      </c>
      <c r="BH85" s="311">
        <f t="shared" si="256"/>
        <v>0</v>
      </c>
      <c r="BI85" s="311">
        <f t="shared" si="256"/>
        <v>2</v>
      </c>
      <c r="BJ85" s="316"/>
      <c r="BK85" s="313">
        <f t="shared" si="256"/>
        <v>15</v>
      </c>
      <c r="BL85" s="311">
        <f t="shared" si="256"/>
        <v>0</v>
      </c>
      <c r="BM85" s="311">
        <f t="shared" si="256"/>
        <v>45</v>
      </c>
      <c r="BN85" s="311">
        <f t="shared" si="256"/>
        <v>0</v>
      </c>
      <c r="BO85" s="311">
        <f t="shared" si="256"/>
        <v>0</v>
      </c>
      <c r="BP85" s="311">
        <f t="shared" ref="BP85:BY85" si="257">SUM(BP81:BP84)</f>
        <v>8</v>
      </c>
      <c r="BQ85" s="314"/>
      <c r="BR85" s="313">
        <f t="shared" si="257"/>
        <v>15</v>
      </c>
      <c r="BS85" s="311">
        <f t="shared" si="257"/>
        <v>0</v>
      </c>
      <c r="BT85" s="311">
        <f t="shared" si="257"/>
        <v>0</v>
      </c>
      <c r="BU85" s="311">
        <f t="shared" si="257"/>
        <v>0</v>
      </c>
      <c r="BV85" s="311">
        <f t="shared" si="257"/>
        <v>2</v>
      </c>
      <c r="BW85" s="315"/>
      <c r="BX85" s="310">
        <f>SUM(BX81:BX84)</f>
        <v>12</v>
      </c>
      <c r="BY85" s="312">
        <f t="shared" si="257"/>
        <v>5</v>
      </c>
    </row>
    <row r="86" spans="1:79" s="51" customFormat="1" ht="24.9" customHeight="1" thickBot="1" x14ac:dyDescent="0.35">
      <c r="A86" s="305"/>
      <c r="B86" s="466" t="s">
        <v>30</v>
      </c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66"/>
      <c r="R86" s="466"/>
      <c r="S86" s="466"/>
      <c r="T86" s="466"/>
      <c r="U86" s="466"/>
      <c r="V86" s="466"/>
      <c r="W86" s="466"/>
      <c r="X86" s="466"/>
      <c r="Y86" s="466"/>
      <c r="Z86" s="466"/>
      <c r="AA86" s="466"/>
      <c r="AB86" s="466"/>
      <c r="AC86" s="466"/>
      <c r="AD86" s="466"/>
      <c r="AE86" s="466"/>
      <c r="AF86" s="466"/>
      <c r="AG86" s="466"/>
      <c r="AH86" s="466"/>
      <c r="AI86" s="466"/>
      <c r="AJ86" s="466"/>
      <c r="AK86" s="466"/>
      <c r="AL86" s="466"/>
      <c r="AM86" s="466"/>
      <c r="AN86" s="466"/>
      <c r="AO86" s="466"/>
      <c r="AP86" s="466"/>
      <c r="AQ86" s="466"/>
      <c r="AR86" s="466"/>
      <c r="AS86" s="466"/>
      <c r="AT86" s="466"/>
      <c r="AU86" s="466"/>
      <c r="AV86" s="466"/>
      <c r="AW86" s="466"/>
      <c r="AX86" s="466"/>
      <c r="AY86" s="466"/>
      <c r="AZ86" s="466"/>
      <c r="BA86" s="466"/>
      <c r="BB86" s="466"/>
      <c r="BC86" s="466"/>
      <c r="BD86" s="466"/>
      <c r="BE86" s="466"/>
      <c r="BF86" s="466"/>
      <c r="BG86" s="466"/>
      <c r="BH86" s="466"/>
      <c r="BI86" s="466"/>
      <c r="BJ86" s="466"/>
      <c r="BK86" s="466"/>
      <c r="BL86" s="466"/>
      <c r="BM86" s="466"/>
      <c r="BN86" s="466"/>
      <c r="BO86" s="466"/>
      <c r="BP86" s="466"/>
      <c r="BQ86" s="466"/>
      <c r="BR86" s="466"/>
      <c r="BS86" s="466"/>
      <c r="BT86" s="466"/>
      <c r="BU86" s="466"/>
      <c r="BV86" s="466"/>
      <c r="BW86" s="466"/>
      <c r="BX86" s="466"/>
      <c r="BY86" s="467"/>
    </row>
    <row r="87" spans="1:79" s="27" customFormat="1" ht="20.100000000000001" customHeight="1" thickBot="1" x14ac:dyDescent="0.35">
      <c r="A87" s="89">
        <v>49</v>
      </c>
      <c r="B87" s="198" t="s">
        <v>162</v>
      </c>
      <c r="C87" s="89">
        <f t="shared" ref="C87" si="258">SUM(D87:J87)</f>
        <v>60</v>
      </c>
      <c r="D87" s="98"/>
      <c r="E87" s="98"/>
      <c r="F87" s="98">
        <f>M87+T87+AA87+AH87+AN87+AT87+AY87+BF87+BM87+BS87</f>
        <v>60</v>
      </c>
      <c r="G87" s="98"/>
      <c r="H87" s="98"/>
      <c r="I87" s="98"/>
      <c r="J87" s="193"/>
      <c r="K87" s="97"/>
      <c r="L87" s="98"/>
      <c r="M87" s="98"/>
      <c r="N87" s="98"/>
      <c r="O87" s="98"/>
      <c r="P87" s="90"/>
      <c r="Q87" s="159"/>
      <c r="R87" s="97"/>
      <c r="S87" s="98"/>
      <c r="T87" s="98"/>
      <c r="U87" s="98"/>
      <c r="V87" s="98"/>
      <c r="W87" s="90"/>
      <c r="X87" s="101"/>
      <c r="Y87" s="89"/>
      <c r="Z87" s="98"/>
      <c r="AA87" s="98"/>
      <c r="AB87" s="98"/>
      <c r="AC87" s="98"/>
      <c r="AD87" s="90"/>
      <c r="AE87" s="159"/>
      <c r="AF87" s="97"/>
      <c r="AG87" s="98"/>
      <c r="AH87" s="98"/>
      <c r="AI87" s="98"/>
      <c r="AJ87" s="90"/>
      <c r="AK87" s="100"/>
      <c r="AL87" s="97"/>
      <c r="AM87" s="98"/>
      <c r="AN87" s="98">
        <v>30</v>
      </c>
      <c r="AO87" s="98"/>
      <c r="AP87" s="90">
        <v>3</v>
      </c>
      <c r="AQ87" s="159" t="s">
        <v>211</v>
      </c>
      <c r="AR87" s="97"/>
      <c r="AS87" s="98"/>
      <c r="AT87" s="98">
        <v>30</v>
      </c>
      <c r="AU87" s="98"/>
      <c r="AV87" s="90">
        <v>5</v>
      </c>
      <c r="AW87" s="101" t="s">
        <v>209</v>
      </c>
      <c r="AX87" s="91"/>
      <c r="AY87" s="90"/>
      <c r="AZ87" s="90"/>
      <c r="BA87" s="98"/>
      <c r="BB87" s="90"/>
      <c r="BC87" s="158"/>
      <c r="BD87" s="97"/>
      <c r="BE87" s="98"/>
      <c r="BF87" s="98"/>
      <c r="BG87" s="98"/>
      <c r="BH87" s="98"/>
      <c r="BI87" s="90"/>
      <c r="BJ87" s="100"/>
      <c r="BK87" s="97"/>
      <c r="BL87" s="98"/>
      <c r="BM87" s="98"/>
      <c r="BN87" s="98"/>
      <c r="BO87" s="98"/>
      <c r="BP87" s="90"/>
      <c r="BQ87" s="159"/>
      <c r="BR87" s="97"/>
      <c r="BS87" s="98"/>
      <c r="BT87" s="98"/>
      <c r="BU87" s="98"/>
      <c r="BV87" s="90"/>
      <c r="BW87" s="101"/>
      <c r="BX87" s="89">
        <f>P87+W87+AD87+AJ87+AP87+AV87+BB87+BI87+BP87+BV87</f>
        <v>8</v>
      </c>
      <c r="BY87" s="193">
        <v>7</v>
      </c>
    </row>
    <row r="88" spans="1:79" s="51" customFormat="1" ht="24.9" customHeight="1" thickBot="1" x14ac:dyDescent="0.35">
      <c r="A88" s="305"/>
      <c r="B88" s="306" t="s">
        <v>178</v>
      </c>
      <c r="C88" s="295">
        <f>SUM(C87)</f>
        <v>60</v>
      </c>
      <c r="D88" s="296">
        <f t="shared" ref="D88:BO88" si="259">SUM(D87)</f>
        <v>0</v>
      </c>
      <c r="E88" s="296">
        <f t="shared" si="259"/>
        <v>0</v>
      </c>
      <c r="F88" s="296">
        <f t="shared" si="259"/>
        <v>60</v>
      </c>
      <c r="G88" s="296">
        <f t="shared" si="259"/>
        <v>0</v>
      </c>
      <c r="H88" s="296">
        <f t="shared" si="259"/>
        <v>0</v>
      </c>
      <c r="I88" s="296">
        <f t="shared" si="259"/>
        <v>0</v>
      </c>
      <c r="J88" s="297">
        <f t="shared" si="259"/>
        <v>0</v>
      </c>
      <c r="K88" s="298">
        <f t="shared" si="259"/>
        <v>0</v>
      </c>
      <c r="L88" s="299">
        <f t="shared" si="259"/>
        <v>0</v>
      </c>
      <c r="M88" s="299">
        <f t="shared" si="259"/>
        <v>0</v>
      </c>
      <c r="N88" s="299">
        <f t="shared" si="259"/>
        <v>0</v>
      </c>
      <c r="O88" s="299">
        <f t="shared" si="259"/>
        <v>0</v>
      </c>
      <c r="P88" s="299">
        <f t="shared" si="259"/>
        <v>0</v>
      </c>
      <c r="Q88" s="300"/>
      <c r="R88" s="298">
        <f t="shared" si="259"/>
        <v>0</v>
      </c>
      <c r="S88" s="299">
        <f t="shared" si="259"/>
        <v>0</v>
      </c>
      <c r="T88" s="299">
        <f t="shared" si="259"/>
        <v>0</v>
      </c>
      <c r="U88" s="299">
        <f t="shared" si="259"/>
        <v>0</v>
      </c>
      <c r="V88" s="299">
        <f t="shared" si="259"/>
        <v>0</v>
      </c>
      <c r="W88" s="299">
        <f t="shared" si="259"/>
        <v>0</v>
      </c>
      <c r="X88" s="301"/>
      <c r="Y88" s="295">
        <f t="shared" si="259"/>
        <v>0</v>
      </c>
      <c r="Z88" s="296">
        <f t="shared" si="259"/>
        <v>0</v>
      </c>
      <c r="AA88" s="296">
        <f t="shared" si="259"/>
        <v>0</v>
      </c>
      <c r="AB88" s="296">
        <f t="shared" si="259"/>
        <v>0</v>
      </c>
      <c r="AC88" s="296">
        <f t="shared" si="259"/>
        <v>0</v>
      </c>
      <c r="AD88" s="296">
        <f t="shared" si="259"/>
        <v>0</v>
      </c>
      <c r="AE88" s="300"/>
      <c r="AF88" s="302">
        <f t="shared" si="259"/>
        <v>0</v>
      </c>
      <c r="AG88" s="296">
        <f t="shared" si="259"/>
        <v>0</v>
      </c>
      <c r="AH88" s="296">
        <f t="shared" si="259"/>
        <v>0</v>
      </c>
      <c r="AI88" s="296">
        <f t="shared" si="259"/>
        <v>0</v>
      </c>
      <c r="AJ88" s="296">
        <f t="shared" si="259"/>
        <v>0</v>
      </c>
      <c r="AK88" s="303"/>
      <c r="AL88" s="298">
        <f t="shared" si="259"/>
        <v>0</v>
      </c>
      <c r="AM88" s="299">
        <f t="shared" si="259"/>
        <v>0</v>
      </c>
      <c r="AN88" s="299">
        <f t="shared" si="259"/>
        <v>30</v>
      </c>
      <c r="AO88" s="299">
        <f t="shared" si="259"/>
        <v>0</v>
      </c>
      <c r="AP88" s="299">
        <f t="shared" si="259"/>
        <v>3</v>
      </c>
      <c r="AQ88" s="300"/>
      <c r="AR88" s="298">
        <f t="shared" si="259"/>
        <v>0</v>
      </c>
      <c r="AS88" s="299">
        <f t="shared" si="259"/>
        <v>0</v>
      </c>
      <c r="AT88" s="299">
        <f t="shared" si="259"/>
        <v>30</v>
      </c>
      <c r="AU88" s="299">
        <f t="shared" si="259"/>
        <v>0</v>
      </c>
      <c r="AV88" s="299">
        <f t="shared" si="259"/>
        <v>5</v>
      </c>
      <c r="AW88" s="301"/>
      <c r="AX88" s="295">
        <f t="shared" si="259"/>
        <v>0</v>
      </c>
      <c r="AY88" s="296">
        <f t="shared" si="259"/>
        <v>0</v>
      </c>
      <c r="AZ88" s="296">
        <f t="shared" si="259"/>
        <v>0</v>
      </c>
      <c r="BA88" s="296">
        <f t="shared" si="259"/>
        <v>0</v>
      </c>
      <c r="BB88" s="296">
        <f t="shared" si="259"/>
        <v>0</v>
      </c>
      <c r="BC88" s="300"/>
      <c r="BD88" s="302">
        <f t="shared" si="259"/>
        <v>0</v>
      </c>
      <c r="BE88" s="296">
        <f t="shared" si="259"/>
        <v>0</v>
      </c>
      <c r="BF88" s="296">
        <f t="shared" si="259"/>
        <v>0</v>
      </c>
      <c r="BG88" s="296">
        <f t="shared" si="259"/>
        <v>0</v>
      </c>
      <c r="BH88" s="296">
        <f t="shared" si="259"/>
        <v>0</v>
      </c>
      <c r="BI88" s="296">
        <f t="shared" si="259"/>
        <v>0</v>
      </c>
      <c r="BJ88" s="303"/>
      <c r="BK88" s="298">
        <f t="shared" si="259"/>
        <v>0</v>
      </c>
      <c r="BL88" s="299">
        <f t="shared" si="259"/>
        <v>0</v>
      </c>
      <c r="BM88" s="299">
        <f t="shared" si="259"/>
        <v>0</v>
      </c>
      <c r="BN88" s="299">
        <f t="shared" si="259"/>
        <v>0</v>
      </c>
      <c r="BO88" s="299">
        <f t="shared" si="259"/>
        <v>0</v>
      </c>
      <c r="BP88" s="299">
        <f t="shared" ref="BP88:BY88" si="260">SUM(BP87)</f>
        <v>0</v>
      </c>
      <c r="BQ88" s="300"/>
      <c r="BR88" s="298">
        <f t="shared" si="260"/>
        <v>0</v>
      </c>
      <c r="BS88" s="299">
        <f t="shared" si="260"/>
        <v>0</v>
      </c>
      <c r="BT88" s="299">
        <f t="shared" si="260"/>
        <v>0</v>
      </c>
      <c r="BU88" s="299">
        <f t="shared" si="260"/>
        <v>0</v>
      </c>
      <c r="BV88" s="299">
        <f t="shared" si="260"/>
        <v>0</v>
      </c>
      <c r="BW88" s="301"/>
      <c r="BX88" s="295">
        <f>SUM(BX87)</f>
        <v>8</v>
      </c>
      <c r="BY88" s="297">
        <f t="shared" si="260"/>
        <v>7</v>
      </c>
    </row>
    <row r="89" spans="1:79" s="51" customFormat="1" ht="24.9" customHeight="1" thickBot="1" x14ac:dyDescent="0.35">
      <c r="A89" s="305"/>
      <c r="B89" s="459" t="s">
        <v>31</v>
      </c>
      <c r="C89" s="459"/>
      <c r="D89" s="459"/>
      <c r="E89" s="459"/>
      <c r="F89" s="459"/>
      <c r="G89" s="459"/>
      <c r="H89" s="459"/>
      <c r="I89" s="459"/>
      <c r="J89" s="459"/>
      <c r="K89" s="459"/>
      <c r="L89" s="459"/>
      <c r="M89" s="459"/>
      <c r="N89" s="459"/>
      <c r="O89" s="459"/>
      <c r="P89" s="459"/>
      <c r="Q89" s="459"/>
      <c r="R89" s="459"/>
      <c r="S89" s="459"/>
      <c r="T89" s="459"/>
      <c r="U89" s="459"/>
      <c r="V89" s="459"/>
      <c r="W89" s="459"/>
      <c r="X89" s="459"/>
      <c r="Y89" s="459"/>
      <c r="Z89" s="459"/>
      <c r="AA89" s="459"/>
      <c r="AB89" s="459"/>
      <c r="AC89" s="459"/>
      <c r="AD89" s="459"/>
      <c r="AE89" s="459"/>
      <c r="AF89" s="459"/>
      <c r="AG89" s="459"/>
      <c r="AH89" s="459"/>
      <c r="AI89" s="459"/>
      <c r="AJ89" s="459"/>
      <c r="AK89" s="459"/>
      <c r="AL89" s="459"/>
      <c r="AM89" s="459"/>
      <c r="AN89" s="459"/>
      <c r="AO89" s="459"/>
      <c r="AP89" s="459"/>
      <c r="AQ89" s="459"/>
      <c r="AR89" s="459"/>
      <c r="AS89" s="459"/>
      <c r="AT89" s="459"/>
      <c r="AU89" s="459"/>
      <c r="AV89" s="459"/>
      <c r="AW89" s="459"/>
      <c r="AX89" s="459"/>
      <c r="AY89" s="459"/>
      <c r="AZ89" s="459"/>
      <c r="BA89" s="459"/>
      <c r="BB89" s="459"/>
      <c r="BC89" s="459"/>
      <c r="BD89" s="459"/>
      <c r="BE89" s="459"/>
      <c r="BF89" s="459"/>
      <c r="BG89" s="459"/>
      <c r="BH89" s="459"/>
      <c r="BI89" s="459"/>
      <c r="BJ89" s="459"/>
      <c r="BK89" s="459"/>
      <c r="BL89" s="459"/>
      <c r="BM89" s="459"/>
      <c r="BN89" s="459"/>
      <c r="BO89" s="459"/>
      <c r="BP89" s="459"/>
      <c r="BQ89" s="459"/>
      <c r="BR89" s="459"/>
      <c r="BS89" s="459"/>
      <c r="BT89" s="459"/>
      <c r="BU89" s="459"/>
      <c r="BV89" s="459"/>
      <c r="BW89" s="459"/>
      <c r="BX89" s="459"/>
      <c r="BY89" s="460"/>
    </row>
    <row r="90" spans="1:79" s="27" customFormat="1" ht="20.100000000000001" customHeight="1" thickBot="1" x14ac:dyDescent="0.35">
      <c r="A90" s="208">
        <v>50</v>
      </c>
      <c r="B90" s="214" t="s">
        <v>163</v>
      </c>
      <c r="C90" s="138">
        <f t="shared" ref="C90" si="261">SUM(D90:J90)</f>
        <v>60</v>
      </c>
      <c r="D90" s="114"/>
      <c r="E90" s="114"/>
      <c r="F90" s="114">
        <f>M90+T90+AA90+AH90+AN90+AT90+AY90+BF90+BM90+BS90</f>
        <v>60</v>
      </c>
      <c r="G90" s="114"/>
      <c r="H90" s="114"/>
      <c r="I90" s="114"/>
      <c r="J90" s="212"/>
      <c r="K90" s="42"/>
      <c r="L90" s="24"/>
      <c r="M90" s="24"/>
      <c r="N90" s="24"/>
      <c r="O90" s="24"/>
      <c r="P90" s="44"/>
      <c r="Q90" s="162"/>
      <c r="R90" s="42"/>
      <c r="S90" s="24"/>
      <c r="T90" s="24"/>
      <c r="U90" s="24"/>
      <c r="V90" s="24"/>
      <c r="W90" s="44"/>
      <c r="X90" s="142"/>
      <c r="Y90" s="138"/>
      <c r="Z90" s="114"/>
      <c r="AA90" s="114"/>
      <c r="AB90" s="114"/>
      <c r="AC90" s="114"/>
      <c r="AD90" s="113"/>
      <c r="AE90" s="162"/>
      <c r="AF90" s="164"/>
      <c r="AG90" s="114"/>
      <c r="AH90" s="114"/>
      <c r="AI90" s="114"/>
      <c r="AJ90" s="113"/>
      <c r="AK90" s="135"/>
      <c r="AL90" s="137"/>
      <c r="AM90" s="44"/>
      <c r="AN90" s="24"/>
      <c r="AO90" s="24"/>
      <c r="AP90" s="44"/>
      <c r="AQ90" s="165"/>
      <c r="AR90" s="137"/>
      <c r="AS90" s="44"/>
      <c r="AT90" s="44"/>
      <c r="AU90" s="44"/>
      <c r="AV90" s="44"/>
      <c r="AW90" s="141"/>
      <c r="AX90" s="219"/>
      <c r="AY90" s="113"/>
      <c r="AZ90" s="113"/>
      <c r="BA90" s="114"/>
      <c r="BB90" s="113"/>
      <c r="BC90" s="165"/>
      <c r="BD90" s="164"/>
      <c r="BE90" s="114"/>
      <c r="BF90" s="114">
        <v>30</v>
      </c>
      <c r="BG90" s="114"/>
      <c r="BH90" s="114"/>
      <c r="BI90" s="113">
        <v>3</v>
      </c>
      <c r="BJ90" s="135" t="s">
        <v>211</v>
      </c>
      <c r="BK90" s="137"/>
      <c r="BL90" s="24"/>
      <c r="BM90" s="24">
        <v>30</v>
      </c>
      <c r="BN90" s="24"/>
      <c r="BO90" s="24"/>
      <c r="BP90" s="44">
        <v>5</v>
      </c>
      <c r="BQ90" s="162" t="s">
        <v>209</v>
      </c>
      <c r="BR90" s="42"/>
      <c r="BS90" s="24"/>
      <c r="BT90" s="24"/>
      <c r="BU90" s="24"/>
      <c r="BV90" s="44"/>
      <c r="BW90" s="233"/>
      <c r="BX90" s="24">
        <f>P90+W90+AD90+AJ90+AP90+AV90+BB90+BI90+BP90+BV90</f>
        <v>8</v>
      </c>
      <c r="BY90" s="64">
        <v>8</v>
      </c>
    </row>
    <row r="91" spans="1:79" s="51" customFormat="1" ht="24.9" customHeight="1" thickBot="1" x14ac:dyDescent="0.35">
      <c r="A91" s="305"/>
      <c r="B91" s="304" t="s">
        <v>179</v>
      </c>
      <c r="C91" s="310">
        <f>SUM(C90)</f>
        <v>60</v>
      </c>
      <c r="D91" s="311">
        <f t="shared" ref="D91:BO91" si="262">SUM(D90)</f>
        <v>0</v>
      </c>
      <c r="E91" s="311">
        <f t="shared" si="262"/>
        <v>0</v>
      </c>
      <c r="F91" s="311">
        <f t="shared" si="262"/>
        <v>60</v>
      </c>
      <c r="G91" s="311">
        <f t="shared" si="262"/>
        <v>0</v>
      </c>
      <c r="H91" s="311">
        <f t="shared" si="262"/>
        <v>0</v>
      </c>
      <c r="I91" s="311">
        <f t="shared" si="262"/>
        <v>0</v>
      </c>
      <c r="J91" s="312">
        <f t="shared" si="262"/>
        <v>0</v>
      </c>
      <c r="K91" s="313">
        <f t="shared" si="262"/>
        <v>0</v>
      </c>
      <c r="L91" s="311">
        <f t="shared" si="262"/>
        <v>0</v>
      </c>
      <c r="M91" s="311">
        <f t="shared" si="262"/>
        <v>0</v>
      </c>
      <c r="N91" s="311">
        <f t="shared" si="262"/>
        <v>0</v>
      </c>
      <c r="O91" s="311">
        <f t="shared" si="262"/>
        <v>0</v>
      </c>
      <c r="P91" s="311">
        <f t="shared" si="262"/>
        <v>0</v>
      </c>
      <c r="Q91" s="314"/>
      <c r="R91" s="313">
        <f t="shared" si="262"/>
        <v>0</v>
      </c>
      <c r="S91" s="311">
        <f t="shared" si="262"/>
        <v>0</v>
      </c>
      <c r="T91" s="311">
        <f t="shared" si="262"/>
        <v>0</v>
      </c>
      <c r="U91" s="311">
        <f t="shared" si="262"/>
        <v>0</v>
      </c>
      <c r="V91" s="311">
        <f t="shared" si="262"/>
        <v>0</v>
      </c>
      <c r="W91" s="311">
        <f t="shared" si="262"/>
        <v>0</v>
      </c>
      <c r="X91" s="315"/>
      <c r="Y91" s="310">
        <f t="shared" si="262"/>
        <v>0</v>
      </c>
      <c r="Z91" s="311">
        <f t="shared" si="262"/>
        <v>0</v>
      </c>
      <c r="AA91" s="311">
        <f t="shared" si="262"/>
        <v>0</v>
      </c>
      <c r="AB91" s="311">
        <f t="shared" si="262"/>
        <v>0</v>
      </c>
      <c r="AC91" s="311">
        <f t="shared" si="262"/>
        <v>0</v>
      </c>
      <c r="AD91" s="311">
        <f t="shared" si="262"/>
        <v>0</v>
      </c>
      <c r="AE91" s="314"/>
      <c r="AF91" s="313">
        <f t="shared" si="262"/>
        <v>0</v>
      </c>
      <c r="AG91" s="311">
        <f t="shared" si="262"/>
        <v>0</v>
      </c>
      <c r="AH91" s="311">
        <f t="shared" si="262"/>
        <v>0</v>
      </c>
      <c r="AI91" s="311">
        <f t="shared" si="262"/>
        <v>0</v>
      </c>
      <c r="AJ91" s="311">
        <f t="shared" si="262"/>
        <v>0</v>
      </c>
      <c r="AK91" s="316"/>
      <c r="AL91" s="313">
        <f t="shared" si="262"/>
        <v>0</v>
      </c>
      <c r="AM91" s="311">
        <f t="shared" si="262"/>
        <v>0</v>
      </c>
      <c r="AN91" s="311">
        <f t="shared" si="262"/>
        <v>0</v>
      </c>
      <c r="AO91" s="311">
        <f t="shared" si="262"/>
        <v>0</v>
      </c>
      <c r="AP91" s="311">
        <f t="shared" si="262"/>
        <v>0</v>
      </c>
      <c r="AQ91" s="314"/>
      <c r="AR91" s="313">
        <f t="shared" si="262"/>
        <v>0</v>
      </c>
      <c r="AS91" s="311">
        <f t="shared" si="262"/>
        <v>0</v>
      </c>
      <c r="AT91" s="311">
        <f t="shared" si="262"/>
        <v>0</v>
      </c>
      <c r="AU91" s="311">
        <f t="shared" si="262"/>
        <v>0</v>
      </c>
      <c r="AV91" s="311">
        <f t="shared" si="262"/>
        <v>0</v>
      </c>
      <c r="AW91" s="315"/>
      <c r="AX91" s="310">
        <f t="shared" si="262"/>
        <v>0</v>
      </c>
      <c r="AY91" s="311">
        <f t="shared" si="262"/>
        <v>0</v>
      </c>
      <c r="AZ91" s="311">
        <f t="shared" si="262"/>
        <v>0</v>
      </c>
      <c r="BA91" s="311">
        <f t="shared" si="262"/>
        <v>0</v>
      </c>
      <c r="BB91" s="311">
        <f t="shared" si="262"/>
        <v>0</v>
      </c>
      <c r="BC91" s="314"/>
      <c r="BD91" s="313">
        <f t="shared" si="262"/>
        <v>0</v>
      </c>
      <c r="BE91" s="311">
        <f t="shared" si="262"/>
        <v>0</v>
      </c>
      <c r="BF91" s="311">
        <f t="shared" si="262"/>
        <v>30</v>
      </c>
      <c r="BG91" s="311">
        <f t="shared" si="262"/>
        <v>0</v>
      </c>
      <c r="BH91" s="311">
        <f t="shared" si="262"/>
        <v>0</v>
      </c>
      <c r="BI91" s="311">
        <f t="shared" si="262"/>
        <v>3</v>
      </c>
      <c r="BJ91" s="316"/>
      <c r="BK91" s="313">
        <f t="shared" si="262"/>
        <v>0</v>
      </c>
      <c r="BL91" s="311">
        <f t="shared" si="262"/>
        <v>0</v>
      </c>
      <c r="BM91" s="311">
        <f t="shared" si="262"/>
        <v>30</v>
      </c>
      <c r="BN91" s="311">
        <f t="shared" si="262"/>
        <v>0</v>
      </c>
      <c r="BO91" s="311">
        <f t="shared" si="262"/>
        <v>0</v>
      </c>
      <c r="BP91" s="311">
        <f t="shared" ref="BP91:BY91" si="263">SUM(BP90)</f>
        <v>5</v>
      </c>
      <c r="BQ91" s="314"/>
      <c r="BR91" s="313">
        <f t="shared" si="263"/>
        <v>0</v>
      </c>
      <c r="BS91" s="311">
        <f t="shared" si="263"/>
        <v>0</v>
      </c>
      <c r="BT91" s="311">
        <f t="shared" si="263"/>
        <v>0</v>
      </c>
      <c r="BU91" s="311">
        <f t="shared" si="263"/>
        <v>0</v>
      </c>
      <c r="BV91" s="311">
        <f t="shared" si="263"/>
        <v>0</v>
      </c>
      <c r="BW91" s="318"/>
      <c r="BX91" s="311">
        <f>SUM(BX90)</f>
        <v>8</v>
      </c>
      <c r="BY91" s="312">
        <f t="shared" si="263"/>
        <v>8</v>
      </c>
    </row>
    <row r="92" spans="1:79" s="51" customFormat="1" ht="24.9" customHeight="1" thickBot="1" x14ac:dyDescent="0.35">
      <c r="A92" s="222"/>
      <c r="B92" s="459" t="s">
        <v>32</v>
      </c>
      <c r="C92" s="459"/>
      <c r="D92" s="459"/>
      <c r="E92" s="459"/>
      <c r="F92" s="459"/>
      <c r="G92" s="459"/>
      <c r="H92" s="459"/>
      <c r="I92" s="459"/>
      <c r="J92" s="459"/>
      <c r="K92" s="459"/>
      <c r="L92" s="459"/>
      <c r="M92" s="459"/>
      <c r="N92" s="459"/>
      <c r="O92" s="459"/>
      <c r="P92" s="459"/>
      <c r="Q92" s="459"/>
      <c r="R92" s="459"/>
      <c r="S92" s="459"/>
      <c r="T92" s="459"/>
      <c r="U92" s="459"/>
      <c r="V92" s="459"/>
      <c r="W92" s="459"/>
      <c r="X92" s="459"/>
      <c r="Y92" s="459"/>
      <c r="Z92" s="459"/>
      <c r="AA92" s="459"/>
      <c r="AB92" s="459"/>
      <c r="AC92" s="459"/>
      <c r="AD92" s="459"/>
      <c r="AE92" s="459"/>
      <c r="AF92" s="459"/>
      <c r="AG92" s="459"/>
      <c r="AH92" s="459"/>
      <c r="AI92" s="459"/>
      <c r="AJ92" s="459"/>
      <c r="AK92" s="459"/>
      <c r="AL92" s="459"/>
      <c r="AM92" s="459"/>
      <c r="AN92" s="459"/>
      <c r="AO92" s="459"/>
      <c r="AP92" s="459"/>
      <c r="AQ92" s="459"/>
      <c r="AR92" s="459"/>
      <c r="AS92" s="459"/>
      <c r="AT92" s="459"/>
      <c r="AU92" s="459"/>
      <c r="AV92" s="459"/>
      <c r="AW92" s="459"/>
      <c r="AX92" s="459"/>
      <c r="AY92" s="459"/>
      <c r="AZ92" s="459"/>
      <c r="BA92" s="459"/>
      <c r="BB92" s="459"/>
      <c r="BC92" s="459"/>
      <c r="BD92" s="459"/>
      <c r="BE92" s="459"/>
      <c r="BF92" s="459"/>
      <c r="BG92" s="459"/>
      <c r="BH92" s="459"/>
      <c r="BI92" s="459"/>
      <c r="BJ92" s="459"/>
      <c r="BK92" s="459"/>
      <c r="BL92" s="459"/>
      <c r="BM92" s="459"/>
      <c r="BN92" s="459"/>
      <c r="BO92" s="459"/>
      <c r="BP92" s="459"/>
      <c r="BQ92" s="459"/>
      <c r="BR92" s="459"/>
      <c r="BS92" s="459"/>
      <c r="BT92" s="459"/>
      <c r="BU92" s="459"/>
      <c r="BV92" s="459"/>
      <c r="BW92" s="459"/>
      <c r="BX92" s="459"/>
      <c r="BY92" s="460"/>
    </row>
    <row r="93" spans="1:79" s="27" customFormat="1" ht="20.100000000000001" customHeight="1" thickBot="1" x14ac:dyDescent="0.35">
      <c r="A93" s="89">
        <v>51</v>
      </c>
      <c r="B93" s="198" t="s">
        <v>164</v>
      </c>
      <c r="C93" s="89">
        <f t="shared" ref="C93" si="264">SUM(D93:J93)</f>
        <v>60</v>
      </c>
      <c r="D93" s="98"/>
      <c r="E93" s="98"/>
      <c r="F93" s="98"/>
      <c r="G93" s="98"/>
      <c r="H93" s="98"/>
      <c r="I93" s="98"/>
      <c r="J93" s="193">
        <f>AC93+AU93+BA93+BG93+BO93+BU93</f>
        <v>60</v>
      </c>
      <c r="K93" s="97"/>
      <c r="L93" s="98"/>
      <c r="M93" s="98"/>
      <c r="N93" s="98"/>
      <c r="O93" s="98"/>
      <c r="P93" s="90"/>
      <c r="Q93" s="159"/>
      <c r="R93" s="97"/>
      <c r="S93" s="98"/>
      <c r="T93" s="98"/>
      <c r="U93" s="98"/>
      <c r="V93" s="98"/>
      <c r="W93" s="90"/>
      <c r="X93" s="101"/>
      <c r="Y93" s="89"/>
      <c r="Z93" s="98"/>
      <c r="AA93" s="98"/>
      <c r="AB93" s="98"/>
      <c r="AC93" s="98"/>
      <c r="AD93" s="90"/>
      <c r="AE93" s="159"/>
      <c r="AF93" s="97"/>
      <c r="AG93" s="98"/>
      <c r="AH93" s="98"/>
      <c r="AI93" s="98"/>
      <c r="AJ93" s="90"/>
      <c r="AK93" s="100"/>
      <c r="AL93" s="97"/>
      <c r="AM93" s="98"/>
      <c r="AN93" s="98"/>
      <c r="AO93" s="98"/>
      <c r="AP93" s="90"/>
      <c r="AQ93" s="159"/>
      <c r="AR93" s="97"/>
      <c r="AS93" s="98"/>
      <c r="AT93" s="98"/>
      <c r="AU93" s="98">
        <v>30</v>
      </c>
      <c r="AV93" s="90">
        <v>4</v>
      </c>
      <c r="AW93" s="101" t="s">
        <v>211</v>
      </c>
      <c r="AX93" s="89"/>
      <c r="AY93" s="98"/>
      <c r="AZ93" s="98"/>
      <c r="BA93" s="98">
        <v>30</v>
      </c>
      <c r="BB93" s="90">
        <v>4</v>
      </c>
      <c r="BC93" s="159" t="s">
        <v>211</v>
      </c>
      <c r="BD93" s="97"/>
      <c r="BE93" s="98"/>
      <c r="BF93" s="98"/>
      <c r="BG93" s="98"/>
      <c r="BH93" s="98"/>
      <c r="BI93" s="90"/>
      <c r="BJ93" s="100"/>
      <c r="BK93" s="97"/>
      <c r="BL93" s="98"/>
      <c r="BM93" s="98"/>
      <c r="BN93" s="98"/>
      <c r="BO93" s="98"/>
      <c r="BP93" s="90"/>
      <c r="BQ93" s="159"/>
      <c r="BR93" s="97"/>
      <c r="BS93" s="98"/>
      <c r="BT93" s="98"/>
      <c r="BU93" s="98"/>
      <c r="BV93" s="90"/>
      <c r="BW93" s="101"/>
      <c r="BX93" s="89">
        <f>P93+W93+AD93+AJ93+AP93+AV93+BB93+BI93+BP93+BV93</f>
        <v>8</v>
      </c>
      <c r="BY93" s="193">
        <v>8</v>
      </c>
    </row>
    <row r="94" spans="1:79" s="51" customFormat="1" ht="24.9" customHeight="1" thickBot="1" x14ac:dyDescent="0.35">
      <c r="A94" s="222"/>
      <c r="B94" s="304" t="s">
        <v>180</v>
      </c>
      <c r="C94" s="319">
        <f>SUM(C93)</f>
        <v>60</v>
      </c>
      <c r="D94" s="299">
        <f t="shared" ref="D94:BO94" si="265">SUM(D93)</f>
        <v>0</v>
      </c>
      <c r="E94" s="299">
        <f t="shared" si="265"/>
        <v>0</v>
      </c>
      <c r="F94" s="299">
        <f t="shared" si="265"/>
        <v>0</v>
      </c>
      <c r="G94" s="299">
        <f t="shared" si="265"/>
        <v>0</v>
      </c>
      <c r="H94" s="299">
        <f t="shared" si="265"/>
        <v>0</v>
      </c>
      <c r="I94" s="299">
        <f t="shared" si="265"/>
        <v>0</v>
      </c>
      <c r="J94" s="320">
        <f t="shared" si="265"/>
        <v>60</v>
      </c>
      <c r="K94" s="298">
        <f t="shared" si="265"/>
        <v>0</v>
      </c>
      <c r="L94" s="299">
        <f t="shared" si="265"/>
        <v>0</v>
      </c>
      <c r="M94" s="299">
        <f t="shared" si="265"/>
        <v>0</v>
      </c>
      <c r="N94" s="299">
        <f t="shared" si="265"/>
        <v>0</v>
      </c>
      <c r="O94" s="299">
        <f t="shared" si="265"/>
        <v>0</v>
      </c>
      <c r="P94" s="299">
        <f t="shared" si="265"/>
        <v>0</v>
      </c>
      <c r="Q94" s="321"/>
      <c r="R94" s="298">
        <f t="shared" si="265"/>
        <v>0</v>
      </c>
      <c r="S94" s="299">
        <f t="shared" si="265"/>
        <v>0</v>
      </c>
      <c r="T94" s="299">
        <f t="shared" si="265"/>
        <v>0</v>
      </c>
      <c r="U94" s="299">
        <f t="shared" si="265"/>
        <v>0</v>
      </c>
      <c r="V94" s="299">
        <f t="shared" si="265"/>
        <v>0</v>
      </c>
      <c r="W94" s="299">
        <f t="shared" si="265"/>
        <v>0</v>
      </c>
      <c r="X94" s="301"/>
      <c r="Y94" s="319">
        <f t="shared" si="265"/>
        <v>0</v>
      </c>
      <c r="Z94" s="299">
        <f t="shared" si="265"/>
        <v>0</v>
      </c>
      <c r="AA94" s="299">
        <f t="shared" si="265"/>
        <v>0</v>
      </c>
      <c r="AB94" s="299">
        <f t="shared" si="265"/>
        <v>0</v>
      </c>
      <c r="AC94" s="299">
        <f t="shared" si="265"/>
        <v>0</v>
      </c>
      <c r="AD94" s="299">
        <f t="shared" si="265"/>
        <v>0</v>
      </c>
      <c r="AE94" s="321"/>
      <c r="AF94" s="298">
        <f t="shared" si="265"/>
        <v>0</v>
      </c>
      <c r="AG94" s="299">
        <f t="shared" si="265"/>
        <v>0</v>
      </c>
      <c r="AH94" s="299">
        <f t="shared" si="265"/>
        <v>0</v>
      </c>
      <c r="AI94" s="299">
        <f t="shared" si="265"/>
        <v>0</v>
      </c>
      <c r="AJ94" s="299">
        <f t="shared" si="265"/>
        <v>0</v>
      </c>
      <c r="AK94" s="322"/>
      <c r="AL94" s="298">
        <f t="shared" si="265"/>
        <v>0</v>
      </c>
      <c r="AM94" s="299">
        <f t="shared" si="265"/>
        <v>0</v>
      </c>
      <c r="AN94" s="299">
        <f t="shared" si="265"/>
        <v>0</v>
      </c>
      <c r="AO94" s="299">
        <f t="shared" si="265"/>
        <v>0</v>
      </c>
      <c r="AP94" s="299">
        <f t="shared" si="265"/>
        <v>0</v>
      </c>
      <c r="AQ94" s="321"/>
      <c r="AR94" s="298">
        <f t="shared" si="265"/>
        <v>0</v>
      </c>
      <c r="AS94" s="299">
        <f t="shared" si="265"/>
        <v>0</v>
      </c>
      <c r="AT94" s="299">
        <f t="shared" si="265"/>
        <v>0</v>
      </c>
      <c r="AU94" s="299">
        <f t="shared" si="265"/>
        <v>30</v>
      </c>
      <c r="AV94" s="299">
        <f t="shared" si="265"/>
        <v>4</v>
      </c>
      <c r="AW94" s="301"/>
      <c r="AX94" s="319">
        <f t="shared" si="265"/>
        <v>0</v>
      </c>
      <c r="AY94" s="299">
        <f t="shared" si="265"/>
        <v>0</v>
      </c>
      <c r="AZ94" s="299">
        <f t="shared" si="265"/>
        <v>0</v>
      </c>
      <c r="BA94" s="299">
        <f t="shared" si="265"/>
        <v>30</v>
      </c>
      <c r="BB94" s="299">
        <f t="shared" si="265"/>
        <v>4</v>
      </c>
      <c r="BC94" s="321"/>
      <c r="BD94" s="298">
        <f t="shared" si="265"/>
        <v>0</v>
      </c>
      <c r="BE94" s="299">
        <f t="shared" si="265"/>
        <v>0</v>
      </c>
      <c r="BF94" s="299">
        <f t="shared" si="265"/>
        <v>0</v>
      </c>
      <c r="BG94" s="299">
        <f t="shared" si="265"/>
        <v>0</v>
      </c>
      <c r="BH94" s="299">
        <f t="shared" si="265"/>
        <v>0</v>
      </c>
      <c r="BI94" s="299">
        <f t="shared" si="265"/>
        <v>0</v>
      </c>
      <c r="BJ94" s="322"/>
      <c r="BK94" s="298">
        <f t="shared" si="265"/>
        <v>0</v>
      </c>
      <c r="BL94" s="299">
        <f t="shared" si="265"/>
        <v>0</v>
      </c>
      <c r="BM94" s="299">
        <f t="shared" si="265"/>
        <v>0</v>
      </c>
      <c r="BN94" s="299">
        <f t="shared" si="265"/>
        <v>0</v>
      </c>
      <c r="BO94" s="299">
        <f t="shared" si="265"/>
        <v>0</v>
      </c>
      <c r="BP94" s="299">
        <f t="shared" ref="BP94:BY94" si="266">SUM(BP93)</f>
        <v>0</v>
      </c>
      <c r="BQ94" s="321"/>
      <c r="BR94" s="298">
        <f t="shared" si="266"/>
        <v>0</v>
      </c>
      <c r="BS94" s="299">
        <f t="shared" si="266"/>
        <v>0</v>
      </c>
      <c r="BT94" s="299">
        <f t="shared" si="266"/>
        <v>0</v>
      </c>
      <c r="BU94" s="299">
        <f t="shared" si="266"/>
        <v>0</v>
      </c>
      <c r="BV94" s="299">
        <f t="shared" si="266"/>
        <v>0</v>
      </c>
      <c r="BW94" s="301"/>
      <c r="BX94" s="319">
        <f>SUM(BX93)</f>
        <v>8</v>
      </c>
      <c r="BY94" s="320">
        <f t="shared" si="266"/>
        <v>8</v>
      </c>
      <c r="BZ94" s="323"/>
      <c r="CA94" s="323"/>
    </row>
    <row r="95" spans="1:79" s="52" customFormat="1" ht="30" customHeight="1" thickBot="1" x14ac:dyDescent="0.35">
      <c r="A95" s="149"/>
      <c r="B95" s="103" t="s">
        <v>181</v>
      </c>
      <c r="C95" s="324">
        <f t="shared" ref="C95:P95" si="267">C94+C91+C88+C85+C79+C73+C68</f>
        <v>990</v>
      </c>
      <c r="D95" s="325">
        <f t="shared" si="267"/>
        <v>270</v>
      </c>
      <c r="E95" s="325">
        <f t="shared" si="267"/>
        <v>75</v>
      </c>
      <c r="F95" s="325">
        <f t="shared" si="267"/>
        <v>465</v>
      </c>
      <c r="G95" s="325">
        <f t="shared" si="267"/>
        <v>120</v>
      </c>
      <c r="H95" s="325">
        <f t="shared" si="267"/>
        <v>0</v>
      </c>
      <c r="I95" s="325">
        <f t="shared" si="267"/>
        <v>0</v>
      </c>
      <c r="J95" s="125">
        <f t="shared" si="267"/>
        <v>60</v>
      </c>
      <c r="K95" s="326">
        <f t="shared" si="267"/>
        <v>45</v>
      </c>
      <c r="L95" s="325">
        <f t="shared" si="267"/>
        <v>15</v>
      </c>
      <c r="M95" s="325">
        <f t="shared" si="267"/>
        <v>60</v>
      </c>
      <c r="N95" s="325">
        <f t="shared" si="267"/>
        <v>0</v>
      </c>
      <c r="O95" s="325">
        <f t="shared" si="267"/>
        <v>0</v>
      </c>
      <c r="P95" s="325">
        <f t="shared" si="267"/>
        <v>10</v>
      </c>
      <c r="Q95" s="327"/>
      <c r="R95" s="326">
        <f t="shared" ref="R95:W95" si="268">R94+R91+R88+R85+R79+R73+R68</f>
        <v>30</v>
      </c>
      <c r="S95" s="325">
        <f t="shared" si="268"/>
        <v>15</v>
      </c>
      <c r="T95" s="325">
        <f t="shared" si="268"/>
        <v>15</v>
      </c>
      <c r="U95" s="325">
        <f t="shared" si="268"/>
        <v>0</v>
      </c>
      <c r="V95" s="325">
        <f t="shared" si="268"/>
        <v>0</v>
      </c>
      <c r="W95" s="325">
        <f t="shared" si="268"/>
        <v>4</v>
      </c>
      <c r="X95" s="328"/>
      <c r="Y95" s="324">
        <f t="shared" ref="Y95:AD95" si="269">Y94+Y91+Y88+Y85+Y79+Y73+Y68</f>
        <v>75</v>
      </c>
      <c r="Z95" s="325">
        <f t="shared" si="269"/>
        <v>0</v>
      </c>
      <c r="AA95" s="325">
        <f t="shared" si="269"/>
        <v>120</v>
      </c>
      <c r="AB95" s="325">
        <f t="shared" si="269"/>
        <v>0</v>
      </c>
      <c r="AC95" s="325">
        <f t="shared" si="269"/>
        <v>0</v>
      </c>
      <c r="AD95" s="325">
        <f t="shared" si="269"/>
        <v>14</v>
      </c>
      <c r="AE95" s="327"/>
      <c r="AF95" s="326">
        <f>AF94+AF91+AF88+AF85+AF79+AF73+AF68</f>
        <v>30</v>
      </c>
      <c r="AG95" s="325">
        <f>AG94+AG91+AG88+AG85+AG79+AG73+AG68</f>
        <v>15</v>
      </c>
      <c r="AH95" s="325">
        <f>AH94+AH91+AH88+AH85+AH79+AH73+AH68</f>
        <v>75</v>
      </c>
      <c r="AI95" s="325">
        <f>AI94+AI91+AI88+AI85+AI79+AI73+AI68</f>
        <v>0</v>
      </c>
      <c r="AJ95" s="325">
        <f>AJ94+AJ91+AJ88+AJ85+AJ79+AJ73+AJ68</f>
        <v>14</v>
      </c>
      <c r="AK95" s="329"/>
      <c r="AL95" s="326">
        <f>AL94+AL91+AL88+AL85+AL79+AL73+AL68</f>
        <v>30</v>
      </c>
      <c r="AM95" s="325">
        <f>AM94+AM91+AM88+AM85+AM79+AM73+AM68</f>
        <v>15</v>
      </c>
      <c r="AN95" s="325">
        <f>AN94+AN91+AN88+AN85+AN79+AN73+AN68</f>
        <v>45</v>
      </c>
      <c r="AO95" s="325">
        <f>AO94+AO91+AO88+AO85+AO79+AO73+AO68</f>
        <v>0</v>
      </c>
      <c r="AP95" s="325">
        <f>AP94+AP91+AP88+AP85+AP79+AP73+AP68</f>
        <v>11</v>
      </c>
      <c r="AQ95" s="327"/>
      <c r="AR95" s="326">
        <f>AR94+AR91+AR88+AR85+AR79+AR73+AR68</f>
        <v>15</v>
      </c>
      <c r="AS95" s="325">
        <f>AS94+AS91+AS88+AS85+AS79+AS73+AS68</f>
        <v>15</v>
      </c>
      <c r="AT95" s="325">
        <f>AT94+AT91+AT88+AT85+AT79+AT73+AT68</f>
        <v>45</v>
      </c>
      <c r="AU95" s="325">
        <f>AU94+AU91+AU88+AU85+AU79+AU73+AU68</f>
        <v>30</v>
      </c>
      <c r="AV95" s="325">
        <f>AV94+AV91+AV88+AV85+AV79+AV73+AV68</f>
        <v>15</v>
      </c>
      <c r="AW95" s="328"/>
      <c r="AX95" s="324">
        <f>AX94+AX91+AX88+AX85+AX79+AX73+AX68</f>
        <v>0</v>
      </c>
      <c r="AY95" s="325">
        <f>AY94+AY91+AY88+AY85+AY79+AY73+AY68</f>
        <v>0</v>
      </c>
      <c r="AZ95" s="325">
        <f>AZ94+AZ91+AZ88+AZ85+AZ79+AZ73+AZ68</f>
        <v>30</v>
      </c>
      <c r="BA95" s="325">
        <f>BA94+BA91+BA88+BA85+BA79+BA73+BA68</f>
        <v>30</v>
      </c>
      <c r="BB95" s="325">
        <f>BB94+BB91+BB88+BB85+BB79+BB73+BB68</f>
        <v>7</v>
      </c>
      <c r="BC95" s="327"/>
      <c r="BD95" s="326">
        <f t="shared" ref="BD95:BI95" si="270">BD94+BD91+BD88+BD85+BD79+BD73+BD68</f>
        <v>15</v>
      </c>
      <c r="BE95" s="325">
        <f t="shared" si="270"/>
        <v>0</v>
      </c>
      <c r="BF95" s="325">
        <f t="shared" si="270"/>
        <v>30</v>
      </c>
      <c r="BG95" s="325">
        <f t="shared" si="270"/>
        <v>30</v>
      </c>
      <c r="BH95" s="325">
        <f t="shared" si="270"/>
        <v>0</v>
      </c>
      <c r="BI95" s="325">
        <f t="shared" si="270"/>
        <v>9</v>
      </c>
      <c r="BJ95" s="329"/>
      <c r="BK95" s="326">
        <f t="shared" ref="BK95:BP95" si="271">BK94+BK91+BK88+BK85+BK79+BK73+BK68</f>
        <v>15</v>
      </c>
      <c r="BL95" s="325">
        <f t="shared" si="271"/>
        <v>0</v>
      </c>
      <c r="BM95" s="325">
        <f t="shared" si="271"/>
        <v>75</v>
      </c>
      <c r="BN95" s="325">
        <f t="shared" si="271"/>
        <v>30</v>
      </c>
      <c r="BO95" s="325">
        <f t="shared" si="271"/>
        <v>0</v>
      </c>
      <c r="BP95" s="325">
        <f t="shared" si="271"/>
        <v>19</v>
      </c>
      <c r="BQ95" s="327"/>
      <c r="BR95" s="326">
        <f>BR94+BR91+BR88+BR85+BR79+BR73+BR68</f>
        <v>15</v>
      </c>
      <c r="BS95" s="325">
        <f>BS94+BS91+BS88+BS85+BS79+BS73+BS68</f>
        <v>0</v>
      </c>
      <c r="BT95" s="325">
        <f>BT94+BT91+BT88+BT85+BT79+BT73+BT68</f>
        <v>30</v>
      </c>
      <c r="BU95" s="325">
        <f>BU94+BU91+BU88+BU85+BU79+BU73+BU68</f>
        <v>0</v>
      </c>
      <c r="BV95" s="325">
        <f>BV94+BV91+BV88+BV85+BV79+BV73+BV68</f>
        <v>9</v>
      </c>
      <c r="BW95" s="328"/>
      <c r="BX95" s="324">
        <f>BX94+BX91+BX88+BX85+BX79+BX73+BX68</f>
        <v>112</v>
      </c>
      <c r="BY95" s="125">
        <f>BY94+BY91+BY88+BY85+BY79+BY73+BY68</f>
        <v>51</v>
      </c>
    </row>
    <row r="96" spans="1:79" ht="30" customHeight="1" thickBot="1" x14ac:dyDescent="0.35">
      <c r="A96" s="190"/>
      <c r="B96" s="426" t="s">
        <v>143</v>
      </c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6"/>
      <c r="W96" s="426"/>
      <c r="X96" s="426"/>
      <c r="Y96" s="426"/>
      <c r="Z96" s="426"/>
      <c r="AA96" s="426"/>
      <c r="AB96" s="426"/>
      <c r="AC96" s="426"/>
      <c r="AD96" s="426"/>
      <c r="AE96" s="426"/>
      <c r="AF96" s="426"/>
      <c r="AG96" s="426"/>
      <c r="AH96" s="426"/>
      <c r="AI96" s="426"/>
      <c r="AJ96" s="426"/>
      <c r="AK96" s="426"/>
      <c r="AL96" s="426"/>
      <c r="AM96" s="426"/>
      <c r="AN96" s="426"/>
      <c r="AO96" s="426"/>
      <c r="AP96" s="426"/>
      <c r="AQ96" s="426"/>
      <c r="AR96" s="426"/>
      <c r="AS96" s="426"/>
      <c r="AT96" s="426"/>
      <c r="AU96" s="426"/>
      <c r="AV96" s="426"/>
      <c r="AW96" s="426"/>
      <c r="AX96" s="426"/>
      <c r="AY96" s="426"/>
      <c r="AZ96" s="426"/>
      <c r="BA96" s="426"/>
      <c r="BB96" s="426"/>
      <c r="BC96" s="426"/>
      <c r="BD96" s="426"/>
      <c r="BE96" s="426"/>
      <c r="BF96" s="426"/>
      <c r="BG96" s="426"/>
      <c r="BH96" s="426"/>
      <c r="BI96" s="426"/>
      <c r="BJ96" s="426"/>
      <c r="BK96" s="426"/>
      <c r="BL96" s="426"/>
      <c r="BM96" s="426"/>
      <c r="BN96" s="426"/>
      <c r="BO96" s="426"/>
      <c r="BP96" s="426"/>
      <c r="BQ96" s="426"/>
      <c r="BR96" s="426"/>
      <c r="BS96" s="426"/>
      <c r="BT96" s="426"/>
      <c r="BU96" s="426"/>
      <c r="BV96" s="426"/>
      <c r="BW96" s="426"/>
      <c r="BX96" s="426"/>
      <c r="BY96" s="427"/>
    </row>
    <row r="97" spans="1:77" ht="30" customHeight="1" x14ac:dyDescent="0.3">
      <c r="A97" s="490" t="s">
        <v>213</v>
      </c>
      <c r="B97" s="469" t="s">
        <v>0</v>
      </c>
      <c r="C97" s="527" t="s">
        <v>214</v>
      </c>
      <c r="D97" s="528"/>
      <c r="E97" s="528"/>
      <c r="F97" s="528"/>
      <c r="G97" s="528"/>
      <c r="H97" s="528"/>
      <c r="I97" s="528"/>
      <c r="J97" s="529"/>
      <c r="K97" s="435" t="s">
        <v>4</v>
      </c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436"/>
      <c r="X97" s="436"/>
      <c r="Y97" s="435" t="s">
        <v>5</v>
      </c>
      <c r="Z97" s="436"/>
      <c r="AA97" s="436"/>
      <c r="AB97" s="436"/>
      <c r="AC97" s="436"/>
      <c r="AD97" s="436"/>
      <c r="AE97" s="436"/>
      <c r="AF97" s="436"/>
      <c r="AG97" s="436"/>
      <c r="AH97" s="436"/>
      <c r="AI97" s="436"/>
      <c r="AJ97" s="436"/>
      <c r="AK97" s="437"/>
      <c r="AL97" s="436" t="s">
        <v>6</v>
      </c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6"/>
      <c r="AX97" s="435" t="s">
        <v>7</v>
      </c>
      <c r="AY97" s="436"/>
      <c r="AZ97" s="436"/>
      <c r="BA97" s="436"/>
      <c r="BB97" s="436"/>
      <c r="BC97" s="436"/>
      <c r="BD97" s="436"/>
      <c r="BE97" s="436"/>
      <c r="BF97" s="436"/>
      <c r="BG97" s="436"/>
      <c r="BH97" s="436"/>
      <c r="BI97" s="436"/>
      <c r="BJ97" s="437"/>
      <c r="BK97" s="436" t="s">
        <v>8</v>
      </c>
      <c r="BL97" s="436"/>
      <c r="BM97" s="436"/>
      <c r="BN97" s="436"/>
      <c r="BO97" s="436"/>
      <c r="BP97" s="436"/>
      <c r="BQ97" s="436"/>
      <c r="BR97" s="436"/>
      <c r="BS97" s="436"/>
      <c r="BT97" s="436"/>
      <c r="BU97" s="436"/>
      <c r="BV97" s="436"/>
      <c r="BW97" s="437"/>
      <c r="BX97" s="533" t="s">
        <v>208</v>
      </c>
      <c r="BY97" s="430" t="s">
        <v>224</v>
      </c>
    </row>
    <row r="98" spans="1:77" ht="30" customHeight="1" thickBot="1" x14ac:dyDescent="0.35">
      <c r="A98" s="491"/>
      <c r="B98" s="462"/>
      <c r="C98" s="530"/>
      <c r="D98" s="531"/>
      <c r="E98" s="531"/>
      <c r="F98" s="531"/>
      <c r="G98" s="531"/>
      <c r="H98" s="531"/>
      <c r="I98" s="531"/>
      <c r="J98" s="532"/>
      <c r="K98" s="511" t="s">
        <v>9</v>
      </c>
      <c r="L98" s="512"/>
      <c r="M98" s="512"/>
      <c r="N98" s="512"/>
      <c r="O98" s="512"/>
      <c r="P98" s="512"/>
      <c r="Q98" s="513"/>
      <c r="R98" s="512" t="s">
        <v>220</v>
      </c>
      <c r="S98" s="512"/>
      <c r="T98" s="512"/>
      <c r="U98" s="512"/>
      <c r="V98" s="512"/>
      <c r="W98" s="512"/>
      <c r="X98" s="512"/>
      <c r="Y98" s="511" t="s">
        <v>10</v>
      </c>
      <c r="Z98" s="512"/>
      <c r="AA98" s="512"/>
      <c r="AB98" s="512"/>
      <c r="AC98" s="512"/>
      <c r="AD98" s="512"/>
      <c r="AE98" s="513"/>
      <c r="AF98" s="512" t="s">
        <v>11</v>
      </c>
      <c r="AG98" s="512"/>
      <c r="AH98" s="512"/>
      <c r="AI98" s="512"/>
      <c r="AJ98" s="512"/>
      <c r="AK98" s="514"/>
      <c r="AL98" s="512" t="s">
        <v>12</v>
      </c>
      <c r="AM98" s="512"/>
      <c r="AN98" s="512"/>
      <c r="AO98" s="512"/>
      <c r="AP98" s="512"/>
      <c r="AQ98" s="513"/>
      <c r="AR98" s="512" t="s">
        <v>13</v>
      </c>
      <c r="AS98" s="512"/>
      <c r="AT98" s="512"/>
      <c r="AU98" s="512"/>
      <c r="AV98" s="512"/>
      <c r="AW98" s="512"/>
      <c r="AX98" s="511" t="s">
        <v>14</v>
      </c>
      <c r="AY98" s="512"/>
      <c r="AZ98" s="512"/>
      <c r="BA98" s="512"/>
      <c r="BB98" s="512"/>
      <c r="BC98" s="512"/>
      <c r="BD98" s="518" t="s">
        <v>15</v>
      </c>
      <c r="BE98" s="512"/>
      <c r="BF98" s="512"/>
      <c r="BG98" s="512"/>
      <c r="BH98" s="512"/>
      <c r="BI98" s="512"/>
      <c r="BJ98" s="514"/>
      <c r="BK98" s="512" t="s">
        <v>16</v>
      </c>
      <c r="BL98" s="512"/>
      <c r="BM98" s="512"/>
      <c r="BN98" s="512"/>
      <c r="BO98" s="512"/>
      <c r="BP98" s="512"/>
      <c r="BQ98" s="512"/>
      <c r="BR98" s="518" t="s">
        <v>17</v>
      </c>
      <c r="BS98" s="512"/>
      <c r="BT98" s="512"/>
      <c r="BU98" s="512"/>
      <c r="BV98" s="448"/>
      <c r="BW98" s="73"/>
      <c r="BX98" s="534"/>
      <c r="BY98" s="431"/>
    </row>
    <row r="99" spans="1:77" s="177" customFormat="1" ht="159.9" customHeight="1" thickBot="1" x14ac:dyDescent="0.35">
      <c r="A99" s="492"/>
      <c r="B99" s="463"/>
      <c r="C99" s="108" t="s">
        <v>1</v>
      </c>
      <c r="D99" s="106" t="str">
        <f>$K$9</f>
        <v>WYKŁADY</v>
      </c>
      <c r="E99" s="106" t="s">
        <v>3</v>
      </c>
      <c r="F99" s="106" t="str">
        <f>E.I.!$F$20</f>
        <v>ZAJĘCIA WARSZTATOWE</v>
      </c>
      <c r="G99" s="106" t="s">
        <v>195</v>
      </c>
      <c r="H99" s="106" t="s">
        <v>215</v>
      </c>
      <c r="I99" s="106" t="s">
        <v>219</v>
      </c>
      <c r="J99" s="178" t="s">
        <v>164</v>
      </c>
      <c r="K99" s="179" t="str">
        <f>$K$9</f>
        <v>WYKŁADY</v>
      </c>
      <c r="L99" s="180" t="s">
        <v>3</v>
      </c>
      <c r="M99" s="180" t="str">
        <f>$F$9</f>
        <v>ZAJĘCIA WARSZTATOWE</v>
      </c>
      <c r="N99" s="180" t="str">
        <f>$H$9</f>
        <v>LEKTORATY J. OBCYCH</v>
      </c>
      <c r="O99" s="106" t="s">
        <v>219</v>
      </c>
      <c r="P99" s="180" t="s">
        <v>18</v>
      </c>
      <c r="Q99" s="160" t="s">
        <v>212</v>
      </c>
      <c r="R99" s="106" t="s">
        <v>217</v>
      </c>
      <c r="S99" s="180" t="s">
        <v>3</v>
      </c>
      <c r="T99" s="180" t="str">
        <f>$F$9</f>
        <v>ZAJĘCIA WARSZTATOWE</v>
      </c>
      <c r="U99" s="181" t="str">
        <f>$H$9</f>
        <v>LEKTORATY J. OBCYCH</v>
      </c>
      <c r="V99" s="106" t="s">
        <v>219</v>
      </c>
      <c r="W99" s="180" t="s">
        <v>18</v>
      </c>
      <c r="X99" s="111" t="s">
        <v>212</v>
      </c>
      <c r="Y99" s="106" t="s">
        <v>217</v>
      </c>
      <c r="Z99" s="180" t="s">
        <v>3</v>
      </c>
      <c r="AA99" s="180" t="str">
        <f>$F$9</f>
        <v>ZAJĘCIA WARSZTATOWE</v>
      </c>
      <c r="AB99" s="106" t="s">
        <v>215</v>
      </c>
      <c r="AC99" s="180" t="str">
        <f>$J$9</f>
        <v>PRAKTYKI ZAWODOWE</v>
      </c>
      <c r="AD99" s="180" t="s">
        <v>18</v>
      </c>
      <c r="AE99" s="160" t="s">
        <v>212</v>
      </c>
      <c r="AF99" s="106" t="s">
        <v>217</v>
      </c>
      <c r="AG99" s="180" t="s">
        <v>3</v>
      </c>
      <c r="AH99" s="180" t="str">
        <f>$F$9</f>
        <v>ZAJĘCIA WARSZTATOWE</v>
      </c>
      <c r="AI99" s="106" t="s">
        <v>215</v>
      </c>
      <c r="AJ99" s="180" t="s">
        <v>18</v>
      </c>
      <c r="AK99" s="111" t="s">
        <v>212</v>
      </c>
      <c r="AL99" s="106" t="s">
        <v>217</v>
      </c>
      <c r="AM99" s="180" t="s">
        <v>3</v>
      </c>
      <c r="AN99" s="180" t="str">
        <f>$F$9</f>
        <v>ZAJĘCIA WARSZTATOWE</v>
      </c>
      <c r="AO99" s="106" t="s">
        <v>215</v>
      </c>
      <c r="AP99" s="180" t="s">
        <v>18</v>
      </c>
      <c r="AQ99" s="160" t="s">
        <v>212</v>
      </c>
      <c r="AR99" s="106" t="s">
        <v>217</v>
      </c>
      <c r="AS99" s="180" t="s">
        <v>3</v>
      </c>
      <c r="AT99" s="180" t="str">
        <f>$F$9</f>
        <v>ZAJĘCIA WARSZTATOWE</v>
      </c>
      <c r="AU99" s="180" t="str">
        <f>$J$9</f>
        <v>PRAKTYKI ZAWODOWE</v>
      </c>
      <c r="AV99" s="180" t="s">
        <v>18</v>
      </c>
      <c r="AW99" s="111" t="s">
        <v>212</v>
      </c>
      <c r="AX99" s="179" t="str">
        <f>E.I.!$D$9</f>
        <v>WYKŁADY</v>
      </c>
      <c r="AY99" s="180" t="str">
        <f>$F$9</f>
        <v>ZAJĘCIA WARSZTATOWE</v>
      </c>
      <c r="AZ99" s="180" t="str">
        <f>$G$9</f>
        <v>SEMINARIUM</v>
      </c>
      <c r="BA99" s="180" t="str">
        <f>$J$9</f>
        <v>PRAKTYKI ZAWODOWE</v>
      </c>
      <c r="BB99" s="180" t="str">
        <f>$AV$9</f>
        <v>ECTS</v>
      </c>
      <c r="BC99" s="160" t="s">
        <v>212</v>
      </c>
      <c r="BD99" s="180" t="str">
        <f>E.I.!$D$9</f>
        <v>WYKŁADY</v>
      </c>
      <c r="BE99" s="180" t="s">
        <v>3</v>
      </c>
      <c r="BF99" s="180" t="str">
        <f>$F$9</f>
        <v>ZAJĘCIA WARSZTATOWE</v>
      </c>
      <c r="BG99" s="180" t="str">
        <f>$G$9</f>
        <v>SEMINARIUM</v>
      </c>
      <c r="BH99" s="180" t="str">
        <f>$J$9</f>
        <v>PRAKTYKI ZAWODOWE</v>
      </c>
      <c r="BI99" s="180" t="s">
        <v>18</v>
      </c>
      <c r="BJ99" s="161" t="s">
        <v>212</v>
      </c>
      <c r="BK99" s="179" t="str">
        <f>E.I.!$D$9</f>
        <v>WYKŁADY</v>
      </c>
      <c r="BL99" s="180" t="s">
        <v>3</v>
      </c>
      <c r="BM99" s="180" t="str">
        <f>$F$9</f>
        <v>ZAJĘCIA WARSZTATOWE</v>
      </c>
      <c r="BN99" s="180" t="str">
        <f>$G$9</f>
        <v>SEMINARIUM</v>
      </c>
      <c r="BO99" s="180" t="str">
        <f>$J$9</f>
        <v>PRAKTYKI ZAWODOWE</v>
      </c>
      <c r="BP99" s="180" t="s">
        <v>18</v>
      </c>
      <c r="BQ99" s="160" t="s">
        <v>212</v>
      </c>
      <c r="BR99" s="180" t="str">
        <f>E.I.!$D$9</f>
        <v>WYKŁADY</v>
      </c>
      <c r="BS99" s="180" t="str">
        <f>$F$9</f>
        <v>ZAJĘCIA WARSZTATOWE</v>
      </c>
      <c r="BT99" s="182" t="str">
        <f>$AZ$9</f>
        <v>SEMINARIUM</v>
      </c>
      <c r="BU99" s="180" t="str">
        <f>$J$9</f>
        <v>PRAKTYKI ZAWODOWE</v>
      </c>
      <c r="BV99" s="182" t="s">
        <v>18</v>
      </c>
      <c r="BW99" s="111" t="s">
        <v>212</v>
      </c>
      <c r="BX99" s="535"/>
      <c r="BY99" s="432"/>
    </row>
    <row r="100" spans="1:77" s="51" customFormat="1" ht="24.9" customHeight="1" thickBot="1" x14ac:dyDescent="0.35">
      <c r="A100" s="222"/>
      <c r="B100" s="459" t="s">
        <v>33</v>
      </c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459"/>
      <c r="AL100" s="459"/>
      <c r="AM100" s="459"/>
      <c r="AN100" s="459"/>
      <c r="AO100" s="459"/>
      <c r="AP100" s="459"/>
      <c r="AQ100" s="459"/>
      <c r="AR100" s="459"/>
      <c r="AS100" s="459"/>
      <c r="AT100" s="459"/>
      <c r="AU100" s="459"/>
      <c r="AV100" s="459"/>
      <c r="AW100" s="459"/>
      <c r="AX100" s="459"/>
      <c r="AY100" s="459"/>
      <c r="AZ100" s="459"/>
      <c r="BA100" s="459"/>
      <c r="BB100" s="459"/>
      <c r="BC100" s="459"/>
      <c r="BD100" s="459"/>
      <c r="BE100" s="459"/>
      <c r="BF100" s="459"/>
      <c r="BG100" s="459"/>
      <c r="BH100" s="459"/>
      <c r="BI100" s="459"/>
      <c r="BJ100" s="459"/>
      <c r="BK100" s="459"/>
      <c r="BL100" s="459"/>
      <c r="BM100" s="459"/>
      <c r="BN100" s="459"/>
      <c r="BO100" s="459"/>
      <c r="BP100" s="459"/>
      <c r="BQ100" s="459"/>
      <c r="BR100" s="459"/>
      <c r="BS100" s="459"/>
      <c r="BT100" s="459"/>
      <c r="BU100" s="459"/>
      <c r="BV100" s="459"/>
      <c r="BW100" s="459"/>
      <c r="BX100" s="459"/>
      <c r="BY100" s="460"/>
    </row>
    <row r="101" spans="1:77" s="27" customFormat="1" ht="35.1" customHeight="1" x14ac:dyDescent="0.3">
      <c r="A101" s="79">
        <v>52</v>
      </c>
      <c r="B101" s="131" t="s">
        <v>107</v>
      </c>
      <c r="C101" s="74">
        <f t="shared" ref="C101" si="272">SUM(D101:J101)</f>
        <v>15</v>
      </c>
      <c r="D101" s="66"/>
      <c r="E101" s="11">
        <f>L101+S101+Z101+AG101+AM101+AS101+BE101+BL101</f>
        <v>15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5"/>
      <c r="R101" s="74"/>
      <c r="S101" s="66">
        <v>15</v>
      </c>
      <c r="T101" s="66"/>
      <c r="U101" s="66"/>
      <c r="V101" s="66"/>
      <c r="W101" s="57">
        <v>2</v>
      </c>
      <c r="X101" s="80" t="s">
        <v>211</v>
      </c>
      <c r="Y101" s="74"/>
      <c r="Z101" s="66"/>
      <c r="AA101" s="66"/>
      <c r="AB101" s="66"/>
      <c r="AC101" s="66"/>
      <c r="AD101" s="57"/>
      <c r="AE101" s="155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5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5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5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3">
      <c r="A102" s="62">
        <v>53</v>
      </c>
      <c r="B102" s="129" t="s">
        <v>108</v>
      </c>
      <c r="C102" s="18">
        <f t="shared" ref="C102:C103" si="273">SUM(D102:J102)</f>
        <v>30</v>
      </c>
      <c r="D102" s="11"/>
      <c r="E102" s="11"/>
      <c r="F102" s="11">
        <f>M102+T102+AA102+AH102+AN102+AT102+AY102+BF102+BM102+BS102</f>
        <v>30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6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30</v>
      </c>
      <c r="AB102" s="11"/>
      <c r="AC102" s="11"/>
      <c r="AD102" s="10">
        <v>4</v>
      </c>
      <c r="AE102" s="156" t="s">
        <v>211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6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6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6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5">
      <c r="A103" s="82">
        <v>54</v>
      </c>
      <c r="B103" s="130" t="s">
        <v>158</v>
      </c>
      <c r="C103" s="75">
        <f t="shared" si="273"/>
        <v>15</v>
      </c>
      <c r="D103" s="70">
        <f>K103+R103+Y103+AF103+AL103+AR103+AX103+BD103+BK103+BR103</f>
        <v>15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7"/>
      <c r="R103" s="75">
        <v>15</v>
      </c>
      <c r="S103" s="70"/>
      <c r="T103" s="70"/>
      <c r="U103" s="70"/>
      <c r="V103" s="70"/>
      <c r="W103" s="39">
        <v>2</v>
      </c>
      <c r="X103" s="83" t="s">
        <v>210</v>
      </c>
      <c r="Y103" s="75"/>
      <c r="Z103" s="70"/>
      <c r="AA103" s="70"/>
      <c r="AB103" s="70"/>
      <c r="AC103" s="70"/>
      <c r="AD103" s="39"/>
      <c r="AE103" s="157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7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7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7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4.9" customHeight="1" thickBot="1" x14ac:dyDescent="0.35">
      <c r="A104" s="305"/>
      <c r="B104" s="304" t="s">
        <v>182</v>
      </c>
      <c r="C104" s="298">
        <f>SUM(C101:C103)</f>
        <v>60</v>
      </c>
      <c r="D104" s="299">
        <f t="shared" ref="D104:BO104" si="274">SUM(D101:D103)</f>
        <v>15</v>
      </c>
      <c r="E104" s="299">
        <f t="shared" si="274"/>
        <v>15</v>
      </c>
      <c r="F104" s="299">
        <f t="shared" si="274"/>
        <v>30</v>
      </c>
      <c r="G104" s="299">
        <f t="shared" si="274"/>
        <v>0</v>
      </c>
      <c r="H104" s="299">
        <f t="shared" si="274"/>
        <v>0</v>
      </c>
      <c r="I104" s="299">
        <f t="shared" si="274"/>
        <v>0</v>
      </c>
      <c r="J104" s="331">
        <f t="shared" si="274"/>
        <v>0</v>
      </c>
      <c r="K104" s="295">
        <f t="shared" si="274"/>
        <v>0</v>
      </c>
      <c r="L104" s="296">
        <f t="shared" si="274"/>
        <v>0</v>
      </c>
      <c r="M104" s="296">
        <f t="shared" si="274"/>
        <v>0</v>
      </c>
      <c r="N104" s="296">
        <f t="shared" si="274"/>
        <v>0</v>
      </c>
      <c r="O104" s="296">
        <f t="shared" si="274"/>
        <v>0</v>
      </c>
      <c r="P104" s="296">
        <f t="shared" si="274"/>
        <v>0</v>
      </c>
      <c r="Q104" s="300"/>
      <c r="R104" s="302">
        <f t="shared" si="274"/>
        <v>15</v>
      </c>
      <c r="S104" s="296">
        <f t="shared" si="274"/>
        <v>15</v>
      </c>
      <c r="T104" s="296">
        <f t="shared" si="274"/>
        <v>0</v>
      </c>
      <c r="U104" s="296">
        <f t="shared" si="274"/>
        <v>0</v>
      </c>
      <c r="V104" s="296">
        <f t="shared" si="274"/>
        <v>0</v>
      </c>
      <c r="W104" s="296">
        <f t="shared" si="274"/>
        <v>4</v>
      </c>
      <c r="X104" s="303"/>
      <c r="Y104" s="298">
        <f t="shared" si="274"/>
        <v>0</v>
      </c>
      <c r="Z104" s="299">
        <f t="shared" si="274"/>
        <v>0</v>
      </c>
      <c r="AA104" s="299">
        <f t="shared" si="274"/>
        <v>30</v>
      </c>
      <c r="AB104" s="299">
        <f t="shared" si="274"/>
        <v>0</v>
      </c>
      <c r="AC104" s="299">
        <f t="shared" si="274"/>
        <v>0</v>
      </c>
      <c r="AD104" s="299">
        <f t="shared" si="274"/>
        <v>4</v>
      </c>
      <c r="AE104" s="300"/>
      <c r="AF104" s="298">
        <f t="shared" si="274"/>
        <v>0</v>
      </c>
      <c r="AG104" s="299">
        <f t="shared" si="274"/>
        <v>0</v>
      </c>
      <c r="AH104" s="299">
        <f t="shared" si="274"/>
        <v>0</v>
      </c>
      <c r="AI104" s="299">
        <f t="shared" si="274"/>
        <v>0</v>
      </c>
      <c r="AJ104" s="299">
        <f t="shared" si="274"/>
        <v>0</v>
      </c>
      <c r="AK104" s="301"/>
      <c r="AL104" s="295">
        <f t="shared" si="274"/>
        <v>0</v>
      </c>
      <c r="AM104" s="296">
        <f t="shared" si="274"/>
        <v>0</v>
      </c>
      <c r="AN104" s="296">
        <f t="shared" si="274"/>
        <v>0</v>
      </c>
      <c r="AO104" s="296">
        <f t="shared" si="274"/>
        <v>0</v>
      </c>
      <c r="AP104" s="296">
        <f t="shared" si="274"/>
        <v>0</v>
      </c>
      <c r="AQ104" s="300">
        <f t="shared" si="274"/>
        <v>0</v>
      </c>
      <c r="AR104" s="302">
        <f t="shared" si="274"/>
        <v>0</v>
      </c>
      <c r="AS104" s="296">
        <f t="shared" si="274"/>
        <v>0</v>
      </c>
      <c r="AT104" s="296">
        <f t="shared" si="274"/>
        <v>0</v>
      </c>
      <c r="AU104" s="296">
        <f t="shared" si="274"/>
        <v>0</v>
      </c>
      <c r="AV104" s="296">
        <f t="shared" si="274"/>
        <v>0</v>
      </c>
      <c r="AW104" s="303"/>
      <c r="AX104" s="298">
        <f t="shared" si="274"/>
        <v>0</v>
      </c>
      <c r="AY104" s="299">
        <f t="shared" si="274"/>
        <v>0</v>
      </c>
      <c r="AZ104" s="299">
        <f t="shared" si="274"/>
        <v>0</v>
      </c>
      <c r="BA104" s="299">
        <f t="shared" si="274"/>
        <v>0</v>
      </c>
      <c r="BB104" s="299">
        <f t="shared" si="274"/>
        <v>0</v>
      </c>
      <c r="BC104" s="300"/>
      <c r="BD104" s="298">
        <f t="shared" si="274"/>
        <v>0</v>
      </c>
      <c r="BE104" s="299">
        <f t="shared" si="274"/>
        <v>0</v>
      </c>
      <c r="BF104" s="299">
        <f t="shared" si="274"/>
        <v>0</v>
      </c>
      <c r="BG104" s="299">
        <f t="shared" si="274"/>
        <v>0</v>
      </c>
      <c r="BH104" s="299">
        <f t="shared" si="274"/>
        <v>0</v>
      </c>
      <c r="BI104" s="299">
        <f t="shared" si="274"/>
        <v>0</v>
      </c>
      <c r="BJ104" s="301"/>
      <c r="BK104" s="295">
        <f t="shared" si="274"/>
        <v>0</v>
      </c>
      <c r="BL104" s="296">
        <f t="shared" si="274"/>
        <v>0</v>
      </c>
      <c r="BM104" s="296">
        <f t="shared" si="274"/>
        <v>0</v>
      </c>
      <c r="BN104" s="296">
        <f t="shared" si="274"/>
        <v>0</v>
      </c>
      <c r="BO104" s="296">
        <f t="shared" si="274"/>
        <v>0</v>
      </c>
      <c r="BP104" s="296">
        <f t="shared" ref="BP104:BY104" si="275">SUM(BP101:BP103)</f>
        <v>0</v>
      </c>
      <c r="BQ104" s="300"/>
      <c r="BR104" s="302">
        <f t="shared" si="275"/>
        <v>0</v>
      </c>
      <c r="BS104" s="296">
        <f t="shared" si="275"/>
        <v>0</v>
      </c>
      <c r="BT104" s="296">
        <f t="shared" si="275"/>
        <v>0</v>
      </c>
      <c r="BU104" s="296">
        <f t="shared" si="275"/>
        <v>0</v>
      </c>
      <c r="BV104" s="296">
        <f t="shared" si="275"/>
        <v>0</v>
      </c>
      <c r="BW104" s="303"/>
      <c r="BX104" s="298">
        <f>SUM(BX101:BX103)</f>
        <v>8</v>
      </c>
      <c r="BY104" s="320">
        <f t="shared" si="275"/>
        <v>6</v>
      </c>
    </row>
    <row r="105" spans="1:77" s="51" customFormat="1" ht="24.9" customHeight="1" thickBot="1" x14ac:dyDescent="0.35">
      <c r="A105" s="305"/>
      <c r="B105" s="459" t="s">
        <v>100</v>
      </c>
      <c r="C105" s="459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  <c r="AE105" s="459"/>
      <c r="AF105" s="459"/>
      <c r="AG105" s="459"/>
      <c r="AH105" s="459"/>
      <c r="AI105" s="459"/>
      <c r="AJ105" s="459"/>
      <c r="AK105" s="459"/>
      <c r="AL105" s="459"/>
      <c r="AM105" s="459"/>
      <c r="AN105" s="459"/>
      <c r="AO105" s="459"/>
      <c r="AP105" s="459"/>
      <c r="AQ105" s="459"/>
      <c r="AR105" s="459"/>
      <c r="AS105" s="459"/>
      <c r="AT105" s="459"/>
      <c r="AU105" s="459"/>
      <c r="AV105" s="459"/>
      <c r="AW105" s="459"/>
      <c r="AX105" s="459"/>
      <c r="AY105" s="459"/>
      <c r="AZ105" s="459"/>
      <c r="BA105" s="459"/>
      <c r="BB105" s="459"/>
      <c r="BC105" s="459"/>
      <c r="BD105" s="459"/>
      <c r="BE105" s="459"/>
      <c r="BF105" s="459"/>
      <c r="BG105" s="459"/>
      <c r="BH105" s="459"/>
      <c r="BI105" s="459"/>
      <c r="BJ105" s="459"/>
      <c r="BK105" s="459"/>
      <c r="BL105" s="459"/>
      <c r="BM105" s="459"/>
      <c r="BN105" s="459"/>
      <c r="BO105" s="459"/>
      <c r="BP105" s="459"/>
      <c r="BQ105" s="459"/>
      <c r="BR105" s="459"/>
      <c r="BS105" s="459"/>
      <c r="BT105" s="459"/>
      <c r="BU105" s="459"/>
      <c r="BV105" s="459"/>
      <c r="BW105" s="459"/>
      <c r="BX105" s="459"/>
      <c r="BY105" s="460"/>
    </row>
    <row r="106" spans="1:77" s="27" customFormat="1" ht="50.1" customHeight="1" thickBot="1" x14ac:dyDescent="0.35">
      <c r="A106" s="208">
        <v>55</v>
      </c>
      <c r="B106" s="211" t="s">
        <v>148</v>
      </c>
      <c r="C106" s="138">
        <f t="shared" ref="C106" si="276">SUM(D106:J106)</f>
        <v>90</v>
      </c>
      <c r="D106" s="114">
        <f>K106+R106+Y106+AF106+AL106+AR106+AX106+BD106+BK106+BR106</f>
        <v>15</v>
      </c>
      <c r="E106" s="114"/>
      <c r="F106" s="114">
        <f>M106+T106+AA106+AH106+AN106+AT106+AY106+BF106+BM106+BS106</f>
        <v>75</v>
      </c>
      <c r="G106" s="114"/>
      <c r="H106" s="114"/>
      <c r="I106" s="114"/>
      <c r="J106" s="212"/>
      <c r="K106" s="42"/>
      <c r="L106" s="24"/>
      <c r="M106" s="24"/>
      <c r="N106" s="24"/>
      <c r="O106" s="24"/>
      <c r="P106" s="44"/>
      <c r="Q106" s="162"/>
      <c r="R106" s="42"/>
      <c r="S106" s="24"/>
      <c r="T106" s="24"/>
      <c r="U106" s="24"/>
      <c r="V106" s="24"/>
      <c r="W106" s="44"/>
      <c r="X106" s="142"/>
      <c r="Y106" s="138"/>
      <c r="Z106" s="114"/>
      <c r="AA106" s="114"/>
      <c r="AB106" s="114"/>
      <c r="AC106" s="114"/>
      <c r="AD106" s="113"/>
      <c r="AE106" s="162"/>
      <c r="AF106" s="164">
        <v>15</v>
      </c>
      <c r="AG106" s="114"/>
      <c r="AH106" s="114">
        <v>15</v>
      </c>
      <c r="AI106" s="114"/>
      <c r="AJ106" s="113">
        <v>4</v>
      </c>
      <c r="AK106" s="135" t="s">
        <v>211</v>
      </c>
      <c r="AL106" s="42"/>
      <c r="AM106" s="24"/>
      <c r="AN106" s="24">
        <v>30</v>
      </c>
      <c r="AO106" s="24"/>
      <c r="AP106" s="44">
        <v>4</v>
      </c>
      <c r="AQ106" s="413" t="s">
        <v>211</v>
      </c>
      <c r="AR106" s="42"/>
      <c r="AS106" s="24"/>
      <c r="AT106" s="24">
        <v>30</v>
      </c>
      <c r="AU106" s="24"/>
      <c r="AV106" s="44">
        <v>4</v>
      </c>
      <c r="AW106" s="142" t="s">
        <v>211</v>
      </c>
      <c r="AX106" s="138"/>
      <c r="AY106" s="114"/>
      <c r="AZ106" s="114"/>
      <c r="BA106" s="114"/>
      <c r="BB106" s="113"/>
      <c r="BC106" s="162"/>
      <c r="BD106" s="164"/>
      <c r="BE106" s="114"/>
      <c r="BF106" s="114"/>
      <c r="BG106" s="114"/>
      <c r="BH106" s="114"/>
      <c r="BI106" s="113"/>
      <c r="BJ106" s="135"/>
      <c r="BK106" s="42"/>
      <c r="BL106" s="24"/>
      <c r="BM106" s="24"/>
      <c r="BN106" s="24"/>
      <c r="BO106" s="24"/>
      <c r="BP106" s="44"/>
      <c r="BQ106" s="162"/>
      <c r="BR106" s="42"/>
      <c r="BS106" s="24"/>
      <c r="BT106" s="24"/>
      <c r="BU106" s="24"/>
      <c r="BV106" s="44"/>
      <c r="BW106" s="233"/>
      <c r="BX106" s="24">
        <f>P106+W106+AD106+AJ106+AP106+AV106+BB106+BI106+BP106+BV106</f>
        <v>12</v>
      </c>
      <c r="BY106" s="64">
        <v>10</v>
      </c>
    </row>
    <row r="107" spans="1:77" s="51" customFormat="1" ht="24.9" customHeight="1" thickBot="1" x14ac:dyDescent="0.35">
      <c r="A107" s="305"/>
      <c r="B107" s="304" t="s">
        <v>183</v>
      </c>
      <c r="C107" s="310">
        <f>SUM(C106)</f>
        <v>90</v>
      </c>
      <c r="D107" s="311">
        <f t="shared" ref="D107:BO107" si="277">SUM(D106)</f>
        <v>15</v>
      </c>
      <c r="E107" s="311">
        <f t="shared" si="277"/>
        <v>0</v>
      </c>
      <c r="F107" s="311">
        <f t="shared" si="277"/>
        <v>75</v>
      </c>
      <c r="G107" s="311">
        <f t="shared" si="277"/>
        <v>0</v>
      </c>
      <c r="H107" s="311">
        <f t="shared" si="277"/>
        <v>0</v>
      </c>
      <c r="I107" s="311">
        <f t="shared" si="277"/>
        <v>0</v>
      </c>
      <c r="J107" s="312">
        <f t="shared" si="277"/>
        <v>0</v>
      </c>
      <c r="K107" s="313">
        <f t="shared" si="277"/>
        <v>0</v>
      </c>
      <c r="L107" s="311">
        <f t="shared" si="277"/>
        <v>0</v>
      </c>
      <c r="M107" s="311">
        <f t="shared" si="277"/>
        <v>0</v>
      </c>
      <c r="N107" s="311">
        <f t="shared" si="277"/>
        <v>0</v>
      </c>
      <c r="O107" s="311">
        <f t="shared" si="277"/>
        <v>0</v>
      </c>
      <c r="P107" s="311">
        <f t="shared" si="277"/>
        <v>0</v>
      </c>
      <c r="Q107" s="314"/>
      <c r="R107" s="313">
        <f t="shared" si="277"/>
        <v>0</v>
      </c>
      <c r="S107" s="311">
        <f t="shared" si="277"/>
        <v>0</v>
      </c>
      <c r="T107" s="311">
        <f t="shared" si="277"/>
        <v>0</v>
      </c>
      <c r="U107" s="311">
        <f t="shared" si="277"/>
        <v>0</v>
      </c>
      <c r="V107" s="311">
        <f t="shared" si="277"/>
        <v>0</v>
      </c>
      <c r="W107" s="311">
        <f t="shared" si="277"/>
        <v>0</v>
      </c>
      <c r="X107" s="315"/>
      <c r="Y107" s="310">
        <f t="shared" si="277"/>
        <v>0</v>
      </c>
      <c r="Z107" s="311">
        <f t="shared" si="277"/>
        <v>0</v>
      </c>
      <c r="AA107" s="311">
        <f t="shared" si="277"/>
        <v>0</v>
      </c>
      <c r="AB107" s="311">
        <f t="shared" si="277"/>
        <v>0</v>
      </c>
      <c r="AC107" s="311">
        <f t="shared" si="277"/>
        <v>0</v>
      </c>
      <c r="AD107" s="311">
        <f t="shared" si="277"/>
        <v>0</v>
      </c>
      <c r="AE107" s="314"/>
      <c r="AF107" s="313">
        <f t="shared" si="277"/>
        <v>15</v>
      </c>
      <c r="AG107" s="311">
        <f t="shared" si="277"/>
        <v>0</v>
      </c>
      <c r="AH107" s="311">
        <f t="shared" si="277"/>
        <v>15</v>
      </c>
      <c r="AI107" s="311">
        <f t="shared" si="277"/>
        <v>0</v>
      </c>
      <c r="AJ107" s="311">
        <f t="shared" si="277"/>
        <v>4</v>
      </c>
      <c r="AK107" s="316"/>
      <c r="AL107" s="313">
        <f t="shared" si="277"/>
        <v>0</v>
      </c>
      <c r="AM107" s="311">
        <f t="shared" si="277"/>
        <v>0</v>
      </c>
      <c r="AN107" s="311">
        <f t="shared" si="277"/>
        <v>30</v>
      </c>
      <c r="AO107" s="311">
        <f t="shared" si="277"/>
        <v>0</v>
      </c>
      <c r="AP107" s="311">
        <f t="shared" si="277"/>
        <v>4</v>
      </c>
      <c r="AQ107" s="314"/>
      <c r="AR107" s="313">
        <f t="shared" si="277"/>
        <v>0</v>
      </c>
      <c r="AS107" s="311">
        <f t="shared" si="277"/>
        <v>0</v>
      </c>
      <c r="AT107" s="311">
        <f t="shared" si="277"/>
        <v>30</v>
      </c>
      <c r="AU107" s="311">
        <f t="shared" si="277"/>
        <v>0</v>
      </c>
      <c r="AV107" s="311">
        <f t="shared" si="277"/>
        <v>4</v>
      </c>
      <c r="AW107" s="315"/>
      <c r="AX107" s="310">
        <f t="shared" si="277"/>
        <v>0</v>
      </c>
      <c r="AY107" s="311">
        <f t="shared" si="277"/>
        <v>0</v>
      </c>
      <c r="AZ107" s="311">
        <f t="shared" si="277"/>
        <v>0</v>
      </c>
      <c r="BA107" s="311">
        <f t="shared" si="277"/>
        <v>0</v>
      </c>
      <c r="BB107" s="311">
        <f t="shared" si="277"/>
        <v>0</v>
      </c>
      <c r="BC107" s="314"/>
      <c r="BD107" s="313">
        <f t="shared" si="277"/>
        <v>0</v>
      </c>
      <c r="BE107" s="311">
        <f t="shared" si="277"/>
        <v>0</v>
      </c>
      <c r="BF107" s="311">
        <f t="shared" si="277"/>
        <v>0</v>
      </c>
      <c r="BG107" s="311">
        <f t="shared" si="277"/>
        <v>0</v>
      </c>
      <c r="BH107" s="311">
        <f t="shared" si="277"/>
        <v>0</v>
      </c>
      <c r="BI107" s="311">
        <f t="shared" si="277"/>
        <v>0</v>
      </c>
      <c r="BJ107" s="316"/>
      <c r="BK107" s="313">
        <f t="shared" si="277"/>
        <v>0</v>
      </c>
      <c r="BL107" s="311">
        <f t="shared" si="277"/>
        <v>0</v>
      </c>
      <c r="BM107" s="311">
        <f t="shared" si="277"/>
        <v>0</v>
      </c>
      <c r="BN107" s="311">
        <f t="shared" si="277"/>
        <v>0</v>
      </c>
      <c r="BO107" s="311">
        <f t="shared" si="277"/>
        <v>0</v>
      </c>
      <c r="BP107" s="311">
        <f t="shared" ref="BP107:BY107" si="278">SUM(BP106)</f>
        <v>0</v>
      </c>
      <c r="BQ107" s="314"/>
      <c r="BR107" s="313">
        <f t="shared" si="278"/>
        <v>0</v>
      </c>
      <c r="BS107" s="311">
        <f t="shared" si="278"/>
        <v>0</v>
      </c>
      <c r="BT107" s="311">
        <f t="shared" si="278"/>
        <v>0</v>
      </c>
      <c r="BU107" s="311">
        <f t="shared" si="278"/>
        <v>0</v>
      </c>
      <c r="BV107" s="311">
        <f t="shared" si="278"/>
        <v>0</v>
      </c>
      <c r="BW107" s="318"/>
      <c r="BX107" s="311">
        <f>SUM(BX106)</f>
        <v>12</v>
      </c>
      <c r="BY107" s="312">
        <f t="shared" si="278"/>
        <v>10</v>
      </c>
    </row>
    <row r="108" spans="1:77" ht="30" customHeight="1" x14ac:dyDescent="0.3">
      <c r="A108" s="490" t="s">
        <v>213</v>
      </c>
      <c r="B108" s="469" t="s">
        <v>0</v>
      </c>
      <c r="C108" s="527" t="s">
        <v>214</v>
      </c>
      <c r="D108" s="528"/>
      <c r="E108" s="528"/>
      <c r="F108" s="528"/>
      <c r="G108" s="528"/>
      <c r="H108" s="528"/>
      <c r="I108" s="528"/>
      <c r="J108" s="529"/>
      <c r="K108" s="435" t="s">
        <v>4</v>
      </c>
      <c r="L108" s="43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7"/>
      <c r="Y108" s="436" t="s">
        <v>5</v>
      </c>
      <c r="Z108" s="436"/>
      <c r="AA108" s="436"/>
      <c r="AB108" s="436"/>
      <c r="AC108" s="436"/>
      <c r="AD108" s="436"/>
      <c r="AE108" s="436"/>
      <c r="AF108" s="436"/>
      <c r="AG108" s="436"/>
      <c r="AH108" s="436"/>
      <c r="AI108" s="436"/>
      <c r="AJ108" s="436"/>
      <c r="AK108" s="436"/>
      <c r="AL108" s="435" t="s">
        <v>6</v>
      </c>
      <c r="AM108" s="436"/>
      <c r="AN108" s="436"/>
      <c r="AO108" s="436"/>
      <c r="AP108" s="436"/>
      <c r="AQ108" s="436"/>
      <c r="AR108" s="436"/>
      <c r="AS108" s="436"/>
      <c r="AT108" s="436"/>
      <c r="AU108" s="436"/>
      <c r="AV108" s="436"/>
      <c r="AW108" s="437"/>
      <c r="AX108" s="436" t="s">
        <v>7</v>
      </c>
      <c r="AY108" s="436"/>
      <c r="AZ108" s="436"/>
      <c r="BA108" s="436"/>
      <c r="BB108" s="436"/>
      <c r="BC108" s="436"/>
      <c r="BD108" s="436"/>
      <c r="BE108" s="436"/>
      <c r="BF108" s="436"/>
      <c r="BG108" s="436"/>
      <c r="BH108" s="436"/>
      <c r="BI108" s="436"/>
      <c r="BJ108" s="436"/>
      <c r="BK108" s="435" t="s">
        <v>8</v>
      </c>
      <c r="BL108" s="436"/>
      <c r="BM108" s="436"/>
      <c r="BN108" s="436"/>
      <c r="BO108" s="436"/>
      <c r="BP108" s="436"/>
      <c r="BQ108" s="436"/>
      <c r="BR108" s="436"/>
      <c r="BS108" s="436"/>
      <c r="BT108" s="436"/>
      <c r="BU108" s="436"/>
      <c r="BV108" s="436"/>
      <c r="BW108" s="437"/>
      <c r="BX108" s="533" t="s">
        <v>208</v>
      </c>
      <c r="BY108" s="430" t="s">
        <v>224</v>
      </c>
    </row>
    <row r="109" spans="1:77" ht="30" customHeight="1" thickBot="1" x14ac:dyDescent="0.35">
      <c r="A109" s="491"/>
      <c r="B109" s="462"/>
      <c r="C109" s="530"/>
      <c r="D109" s="531"/>
      <c r="E109" s="531"/>
      <c r="F109" s="531"/>
      <c r="G109" s="531"/>
      <c r="H109" s="531"/>
      <c r="I109" s="531"/>
      <c r="J109" s="532"/>
      <c r="K109" s="511" t="s">
        <v>9</v>
      </c>
      <c r="L109" s="512"/>
      <c r="M109" s="512"/>
      <c r="N109" s="512"/>
      <c r="O109" s="512"/>
      <c r="P109" s="512"/>
      <c r="Q109" s="513"/>
      <c r="R109" s="512" t="s">
        <v>220</v>
      </c>
      <c r="S109" s="512"/>
      <c r="T109" s="512"/>
      <c r="U109" s="512"/>
      <c r="V109" s="512"/>
      <c r="W109" s="512"/>
      <c r="X109" s="514"/>
      <c r="Y109" s="512" t="s">
        <v>10</v>
      </c>
      <c r="Z109" s="512"/>
      <c r="AA109" s="512"/>
      <c r="AB109" s="512"/>
      <c r="AC109" s="512"/>
      <c r="AD109" s="512"/>
      <c r="AE109" s="513"/>
      <c r="AF109" s="512" t="s">
        <v>11</v>
      </c>
      <c r="AG109" s="512"/>
      <c r="AH109" s="512"/>
      <c r="AI109" s="512"/>
      <c r="AJ109" s="512"/>
      <c r="AK109" s="512"/>
      <c r="AL109" s="511" t="s">
        <v>12</v>
      </c>
      <c r="AM109" s="512"/>
      <c r="AN109" s="512"/>
      <c r="AO109" s="512"/>
      <c r="AP109" s="512"/>
      <c r="AQ109" s="513"/>
      <c r="AR109" s="512" t="s">
        <v>13</v>
      </c>
      <c r="AS109" s="512"/>
      <c r="AT109" s="512"/>
      <c r="AU109" s="512"/>
      <c r="AV109" s="512"/>
      <c r="AW109" s="514"/>
      <c r="AX109" s="512" t="s">
        <v>14</v>
      </c>
      <c r="AY109" s="512"/>
      <c r="AZ109" s="512"/>
      <c r="BA109" s="512"/>
      <c r="BB109" s="512"/>
      <c r="BC109" s="512"/>
      <c r="BD109" s="518" t="s">
        <v>15</v>
      </c>
      <c r="BE109" s="512"/>
      <c r="BF109" s="512"/>
      <c r="BG109" s="512"/>
      <c r="BH109" s="512"/>
      <c r="BI109" s="512"/>
      <c r="BJ109" s="512"/>
      <c r="BK109" s="511" t="s">
        <v>16</v>
      </c>
      <c r="BL109" s="512"/>
      <c r="BM109" s="512"/>
      <c r="BN109" s="512"/>
      <c r="BO109" s="512"/>
      <c r="BP109" s="512"/>
      <c r="BQ109" s="512"/>
      <c r="BR109" s="518" t="s">
        <v>17</v>
      </c>
      <c r="BS109" s="512"/>
      <c r="BT109" s="512"/>
      <c r="BU109" s="512"/>
      <c r="BV109" s="448"/>
      <c r="BW109" s="73"/>
      <c r="BX109" s="534"/>
      <c r="BY109" s="431"/>
    </row>
    <row r="110" spans="1:77" s="177" customFormat="1" ht="159.9" customHeight="1" thickBot="1" x14ac:dyDescent="0.35">
      <c r="A110" s="492"/>
      <c r="B110" s="463"/>
      <c r="C110" s="108" t="s">
        <v>1</v>
      </c>
      <c r="D110" s="106" t="s">
        <v>217</v>
      </c>
      <c r="E110" s="106" t="s">
        <v>3</v>
      </c>
      <c r="F110" s="106" t="str">
        <f>E.I.!$F$20</f>
        <v>ZAJĘCIA WARSZTATOWE</v>
      </c>
      <c r="G110" s="106" t="s">
        <v>195</v>
      </c>
      <c r="H110" s="106" t="s">
        <v>215</v>
      </c>
      <c r="I110" s="106" t="s">
        <v>219</v>
      </c>
      <c r="J110" s="178" t="s">
        <v>164</v>
      </c>
      <c r="K110" s="106" t="s">
        <v>217</v>
      </c>
      <c r="L110" s="180" t="s">
        <v>3</v>
      </c>
      <c r="M110" s="180" t="str">
        <f>$F$9</f>
        <v>ZAJĘCIA WARSZTATOWE</v>
      </c>
      <c r="N110" s="180" t="str">
        <f>$H$9</f>
        <v>LEKTORATY J. OBCYCH</v>
      </c>
      <c r="O110" s="106" t="s">
        <v>219</v>
      </c>
      <c r="P110" s="180" t="s">
        <v>18</v>
      </c>
      <c r="Q110" s="160" t="s">
        <v>212</v>
      </c>
      <c r="R110" s="106" t="s">
        <v>217</v>
      </c>
      <c r="S110" s="180" t="s">
        <v>3</v>
      </c>
      <c r="T110" s="180" t="str">
        <f>$F$9</f>
        <v>ZAJĘCIA WARSZTATOWE</v>
      </c>
      <c r="U110" s="181" t="str">
        <f>$H$9</f>
        <v>LEKTORATY J. OBCYCH</v>
      </c>
      <c r="V110" s="106" t="s">
        <v>219</v>
      </c>
      <c r="W110" s="180" t="s">
        <v>18</v>
      </c>
      <c r="X110" s="111" t="s">
        <v>212</v>
      </c>
      <c r="Y110" s="106" t="s">
        <v>217</v>
      </c>
      <c r="Z110" s="180" t="s">
        <v>3</v>
      </c>
      <c r="AA110" s="180" t="str">
        <f>$F$9</f>
        <v>ZAJĘCIA WARSZTATOWE</v>
      </c>
      <c r="AB110" s="106" t="s">
        <v>215</v>
      </c>
      <c r="AC110" s="180" t="str">
        <f>$J$9</f>
        <v>PRAKTYKI ZAWODOWE</v>
      </c>
      <c r="AD110" s="180" t="s">
        <v>18</v>
      </c>
      <c r="AE110" s="160" t="s">
        <v>212</v>
      </c>
      <c r="AF110" s="106" t="s">
        <v>217</v>
      </c>
      <c r="AG110" s="180" t="s">
        <v>3</v>
      </c>
      <c r="AH110" s="180" t="str">
        <f>$F$9</f>
        <v>ZAJĘCIA WARSZTATOWE</v>
      </c>
      <c r="AI110" s="106" t="s">
        <v>215</v>
      </c>
      <c r="AJ110" s="180" t="s">
        <v>18</v>
      </c>
      <c r="AK110" s="111" t="s">
        <v>212</v>
      </c>
      <c r="AL110" s="106" t="s">
        <v>217</v>
      </c>
      <c r="AM110" s="180" t="s">
        <v>3</v>
      </c>
      <c r="AN110" s="180" t="str">
        <f>$F$9</f>
        <v>ZAJĘCIA WARSZTATOWE</v>
      </c>
      <c r="AO110" s="106" t="s">
        <v>215</v>
      </c>
      <c r="AP110" s="180" t="s">
        <v>18</v>
      </c>
      <c r="AQ110" s="160" t="s">
        <v>212</v>
      </c>
      <c r="AR110" s="106" t="s">
        <v>217</v>
      </c>
      <c r="AS110" s="180" t="s">
        <v>3</v>
      </c>
      <c r="AT110" s="180" t="str">
        <f>$F$9</f>
        <v>ZAJĘCIA WARSZTATOWE</v>
      </c>
      <c r="AU110" s="180" t="str">
        <f>$J$9</f>
        <v>PRAKTYKI ZAWODOWE</v>
      </c>
      <c r="AV110" s="180" t="s">
        <v>18</v>
      </c>
      <c r="AW110" s="111" t="s">
        <v>212</v>
      </c>
      <c r="AX110" s="179" t="str">
        <f>E.I.!$D$9</f>
        <v>WYKŁADY</v>
      </c>
      <c r="AY110" s="180" t="str">
        <f>$F$9</f>
        <v>ZAJĘCIA WARSZTATOWE</v>
      </c>
      <c r="AZ110" s="180" t="str">
        <f>$G$9</f>
        <v>SEMINARIUM</v>
      </c>
      <c r="BA110" s="180" t="str">
        <f>$J$9</f>
        <v>PRAKTYKI ZAWODOWE</v>
      </c>
      <c r="BB110" s="180" t="str">
        <f>$AV$9</f>
        <v>ECTS</v>
      </c>
      <c r="BC110" s="160" t="s">
        <v>212</v>
      </c>
      <c r="BD110" s="180" t="str">
        <f>E.I.!$D$9</f>
        <v>WYKŁADY</v>
      </c>
      <c r="BE110" s="180" t="s">
        <v>3</v>
      </c>
      <c r="BF110" s="180" t="str">
        <f>$F$9</f>
        <v>ZAJĘCIA WARSZTATOWE</v>
      </c>
      <c r="BG110" s="180" t="str">
        <f>$G$9</f>
        <v>SEMINARIUM</v>
      </c>
      <c r="BH110" s="180" t="str">
        <f>$J$9</f>
        <v>PRAKTYKI ZAWODOWE</v>
      </c>
      <c r="BI110" s="180" t="s">
        <v>18</v>
      </c>
      <c r="BJ110" s="161" t="s">
        <v>212</v>
      </c>
      <c r="BK110" s="179" t="str">
        <f>E.I.!$D$9</f>
        <v>WYKŁADY</v>
      </c>
      <c r="BL110" s="180" t="s">
        <v>3</v>
      </c>
      <c r="BM110" s="180" t="str">
        <f>$F$9</f>
        <v>ZAJĘCIA WARSZTATOWE</v>
      </c>
      <c r="BN110" s="180" t="str">
        <f>$G$9</f>
        <v>SEMINARIUM</v>
      </c>
      <c r="BO110" s="180" t="str">
        <f>$J$9</f>
        <v>PRAKTYKI ZAWODOWE</v>
      </c>
      <c r="BP110" s="180" t="s">
        <v>18</v>
      </c>
      <c r="BQ110" s="160" t="s">
        <v>212</v>
      </c>
      <c r="BR110" s="180" t="str">
        <f>E.I.!$D$9</f>
        <v>WYKŁADY</v>
      </c>
      <c r="BS110" s="180" t="str">
        <f>$F$9</f>
        <v>ZAJĘCIA WARSZTATOWE</v>
      </c>
      <c r="BT110" s="182" t="str">
        <f>$AZ$9</f>
        <v>SEMINARIUM</v>
      </c>
      <c r="BU110" s="180" t="str">
        <f>$J$9</f>
        <v>PRAKTYKI ZAWODOWE</v>
      </c>
      <c r="BV110" s="182" t="s">
        <v>18</v>
      </c>
      <c r="BW110" s="111" t="s">
        <v>212</v>
      </c>
      <c r="BX110" s="535"/>
      <c r="BY110" s="432"/>
    </row>
    <row r="111" spans="1:77" s="51" customFormat="1" ht="24.9" customHeight="1" thickBot="1" x14ac:dyDescent="0.35">
      <c r="A111" s="305"/>
      <c r="B111" s="466" t="s">
        <v>34</v>
      </c>
      <c r="C111" s="466"/>
      <c r="D111" s="466"/>
      <c r="E111" s="466"/>
      <c r="F111" s="466"/>
      <c r="G111" s="466"/>
      <c r="H111" s="466"/>
      <c r="I111" s="466"/>
      <c r="J111" s="466"/>
      <c r="K111" s="466"/>
      <c r="L111" s="466"/>
      <c r="M111" s="466"/>
      <c r="N111" s="466"/>
      <c r="O111" s="466"/>
      <c r="P111" s="466"/>
      <c r="Q111" s="466"/>
      <c r="R111" s="466"/>
      <c r="S111" s="466"/>
      <c r="T111" s="466"/>
      <c r="U111" s="466"/>
      <c r="V111" s="466"/>
      <c r="W111" s="466"/>
      <c r="X111" s="466"/>
      <c r="Y111" s="466"/>
      <c r="Z111" s="466"/>
      <c r="AA111" s="466"/>
      <c r="AB111" s="466"/>
      <c r="AC111" s="466"/>
      <c r="AD111" s="466"/>
      <c r="AE111" s="466"/>
      <c r="AF111" s="466"/>
      <c r="AG111" s="466"/>
      <c r="AH111" s="466"/>
      <c r="AI111" s="466"/>
      <c r="AJ111" s="466"/>
      <c r="AK111" s="466"/>
      <c r="AL111" s="466"/>
      <c r="AM111" s="466"/>
      <c r="AN111" s="466"/>
      <c r="AO111" s="466"/>
      <c r="AP111" s="466"/>
      <c r="AQ111" s="466"/>
      <c r="AR111" s="466"/>
      <c r="AS111" s="466"/>
      <c r="AT111" s="466"/>
      <c r="AU111" s="466"/>
      <c r="AV111" s="466"/>
      <c r="AW111" s="466"/>
      <c r="AX111" s="466"/>
      <c r="AY111" s="466"/>
      <c r="AZ111" s="466"/>
      <c r="BA111" s="466"/>
      <c r="BB111" s="466"/>
      <c r="BC111" s="466"/>
      <c r="BD111" s="466"/>
      <c r="BE111" s="466"/>
      <c r="BF111" s="466"/>
      <c r="BG111" s="466"/>
      <c r="BH111" s="466"/>
      <c r="BI111" s="466"/>
      <c r="BJ111" s="466"/>
      <c r="BK111" s="466"/>
      <c r="BL111" s="466"/>
      <c r="BM111" s="466"/>
      <c r="BN111" s="466"/>
      <c r="BO111" s="466"/>
      <c r="BP111" s="466"/>
      <c r="BQ111" s="466"/>
      <c r="BR111" s="466"/>
      <c r="BS111" s="466"/>
      <c r="BT111" s="466"/>
      <c r="BU111" s="466"/>
      <c r="BV111" s="466"/>
      <c r="BW111" s="466"/>
      <c r="BX111" s="466"/>
      <c r="BY111" s="467"/>
    </row>
    <row r="112" spans="1:77" s="27" customFormat="1" ht="35.1" customHeight="1" x14ac:dyDescent="0.3">
      <c r="A112" s="79">
        <v>56</v>
      </c>
      <c r="B112" s="202" t="s">
        <v>109</v>
      </c>
      <c r="C112" s="79">
        <f t="shared" ref="C112" si="279">SUM(D112:J112)</f>
        <v>60</v>
      </c>
      <c r="D112" s="66"/>
      <c r="E112" s="66"/>
      <c r="F112" s="66">
        <f>M112+T112+AA112+AH112+AN112+AT112+AY112+BF112+BM112+BS112</f>
        <v>60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5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40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5" t="s">
        <v>210</v>
      </c>
      <c r="AR112" s="74"/>
      <c r="AS112" s="66"/>
      <c r="AT112" s="66">
        <v>30</v>
      </c>
      <c r="AU112" s="66"/>
      <c r="AV112" s="57">
        <v>3</v>
      </c>
      <c r="AW112" s="84" t="s">
        <v>209</v>
      </c>
      <c r="AX112" s="79"/>
      <c r="AY112" s="66"/>
      <c r="AZ112" s="66"/>
      <c r="BA112" s="66"/>
      <c r="BB112" s="57"/>
      <c r="BC112" s="155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5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3">
      <c r="A113" s="62">
        <v>57</v>
      </c>
      <c r="B113" s="203" t="s">
        <v>110</v>
      </c>
      <c r="C113" s="62">
        <f t="shared" ref="C113:C114" si="280">SUM(D113:J113)</f>
        <v>30</v>
      </c>
      <c r="D113" s="11"/>
      <c r="E113" s="11"/>
      <c r="F113" s="11">
        <f>M113+T113+AA113+AH113+AN113+AT113+AY113+BF113+BM113+BS113</f>
        <v>30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6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6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6"/>
      <c r="AR113" s="18"/>
      <c r="AS113" s="11"/>
      <c r="AT113" s="11">
        <v>30</v>
      </c>
      <c r="AU113" s="11"/>
      <c r="AV113" s="10">
        <v>3</v>
      </c>
      <c r="AW113" s="55" t="s">
        <v>211</v>
      </c>
      <c r="AX113" s="62"/>
      <c r="AY113" s="11"/>
      <c r="AZ113" s="11"/>
      <c r="BA113" s="11"/>
      <c r="BB113" s="10"/>
      <c r="BC113" s="156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6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5">
      <c r="A114" s="82">
        <v>58</v>
      </c>
      <c r="B114" s="204" t="s">
        <v>111</v>
      </c>
      <c r="C114" s="82">
        <f t="shared" si="280"/>
        <v>30</v>
      </c>
      <c r="D114" s="70"/>
      <c r="E114" s="70"/>
      <c r="F114" s="70">
        <f>M114+T114+AA114+AH114+AN114+AT114+AY114+BF114+BM114+BS114</f>
        <v>30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7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7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7"/>
      <c r="AR114" s="75"/>
      <c r="AS114" s="70"/>
      <c r="AT114" s="70"/>
      <c r="AU114" s="70"/>
      <c r="AV114" s="39"/>
      <c r="AW114" s="85"/>
      <c r="AX114" s="82"/>
      <c r="AY114" s="209">
        <v>30</v>
      </c>
      <c r="AZ114" s="70"/>
      <c r="BA114" s="70"/>
      <c r="BB114" s="39">
        <v>3</v>
      </c>
      <c r="BC114" s="157" t="s">
        <v>209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7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4.9" customHeight="1" thickBot="1" x14ac:dyDescent="0.35">
      <c r="A115" s="305"/>
      <c r="B115" s="304" t="s">
        <v>184</v>
      </c>
      <c r="C115" s="310">
        <f>SUM(C112:C114)</f>
        <v>120</v>
      </c>
      <c r="D115" s="311">
        <f t="shared" ref="D115:BO115" si="281">SUM(D112:D114)</f>
        <v>0</v>
      </c>
      <c r="E115" s="311">
        <f t="shared" si="281"/>
        <v>0</v>
      </c>
      <c r="F115" s="311">
        <f t="shared" si="281"/>
        <v>120</v>
      </c>
      <c r="G115" s="311">
        <f t="shared" si="281"/>
        <v>0</v>
      </c>
      <c r="H115" s="311">
        <f t="shared" si="281"/>
        <v>0</v>
      </c>
      <c r="I115" s="311">
        <f t="shared" si="281"/>
        <v>0</v>
      </c>
      <c r="J115" s="312">
        <f t="shared" si="281"/>
        <v>0</v>
      </c>
      <c r="K115" s="313">
        <f t="shared" si="281"/>
        <v>0</v>
      </c>
      <c r="L115" s="311">
        <f t="shared" si="281"/>
        <v>0</v>
      </c>
      <c r="M115" s="311">
        <f t="shared" si="281"/>
        <v>0</v>
      </c>
      <c r="N115" s="311">
        <f t="shared" si="281"/>
        <v>0</v>
      </c>
      <c r="O115" s="311">
        <f t="shared" si="281"/>
        <v>0</v>
      </c>
      <c r="P115" s="311">
        <f t="shared" si="281"/>
        <v>0</v>
      </c>
      <c r="Q115" s="314"/>
      <c r="R115" s="313">
        <f t="shared" si="281"/>
        <v>0</v>
      </c>
      <c r="S115" s="311">
        <f t="shared" si="281"/>
        <v>0</v>
      </c>
      <c r="T115" s="311">
        <f t="shared" si="281"/>
        <v>0</v>
      </c>
      <c r="U115" s="311">
        <f t="shared" si="281"/>
        <v>0</v>
      </c>
      <c r="V115" s="311">
        <f t="shared" si="281"/>
        <v>0</v>
      </c>
      <c r="W115" s="311">
        <f t="shared" si="281"/>
        <v>0</v>
      </c>
      <c r="X115" s="315"/>
      <c r="Y115" s="310">
        <f t="shared" si="281"/>
        <v>0</v>
      </c>
      <c r="Z115" s="311">
        <f t="shared" si="281"/>
        <v>0</v>
      </c>
      <c r="AA115" s="311">
        <f t="shared" si="281"/>
        <v>0</v>
      </c>
      <c r="AB115" s="311">
        <f t="shared" si="281"/>
        <v>0</v>
      </c>
      <c r="AC115" s="311">
        <f t="shared" si="281"/>
        <v>0</v>
      </c>
      <c r="AD115" s="311">
        <f t="shared" si="281"/>
        <v>0</v>
      </c>
      <c r="AE115" s="314"/>
      <c r="AF115" s="313">
        <f t="shared" si="281"/>
        <v>0</v>
      </c>
      <c r="AG115" s="311">
        <f t="shared" si="281"/>
        <v>0</v>
      </c>
      <c r="AH115" s="311">
        <f t="shared" si="281"/>
        <v>0</v>
      </c>
      <c r="AI115" s="311">
        <f t="shared" si="281"/>
        <v>0</v>
      </c>
      <c r="AJ115" s="311">
        <f t="shared" si="281"/>
        <v>0</v>
      </c>
      <c r="AK115" s="316"/>
      <c r="AL115" s="313">
        <f t="shared" si="281"/>
        <v>0</v>
      </c>
      <c r="AM115" s="311">
        <f t="shared" si="281"/>
        <v>0</v>
      </c>
      <c r="AN115" s="311">
        <f t="shared" si="281"/>
        <v>30</v>
      </c>
      <c r="AO115" s="311">
        <f t="shared" si="281"/>
        <v>0</v>
      </c>
      <c r="AP115" s="311">
        <f t="shared" si="281"/>
        <v>3</v>
      </c>
      <c r="AQ115" s="314"/>
      <c r="AR115" s="313">
        <f t="shared" si="281"/>
        <v>0</v>
      </c>
      <c r="AS115" s="311">
        <f t="shared" si="281"/>
        <v>0</v>
      </c>
      <c r="AT115" s="311">
        <f t="shared" si="281"/>
        <v>60</v>
      </c>
      <c r="AU115" s="311">
        <f t="shared" si="281"/>
        <v>0</v>
      </c>
      <c r="AV115" s="311">
        <f t="shared" si="281"/>
        <v>6</v>
      </c>
      <c r="AW115" s="315"/>
      <c r="AX115" s="310">
        <f t="shared" si="281"/>
        <v>0</v>
      </c>
      <c r="AY115" s="311">
        <f t="shared" si="281"/>
        <v>30</v>
      </c>
      <c r="AZ115" s="311">
        <f t="shared" si="281"/>
        <v>0</v>
      </c>
      <c r="BA115" s="311">
        <f t="shared" si="281"/>
        <v>0</v>
      </c>
      <c r="BB115" s="311">
        <f t="shared" si="281"/>
        <v>3</v>
      </c>
      <c r="BC115" s="314"/>
      <c r="BD115" s="313">
        <f t="shared" si="281"/>
        <v>0</v>
      </c>
      <c r="BE115" s="311">
        <f t="shared" si="281"/>
        <v>0</v>
      </c>
      <c r="BF115" s="311">
        <f t="shared" si="281"/>
        <v>0</v>
      </c>
      <c r="BG115" s="311">
        <f t="shared" si="281"/>
        <v>0</v>
      </c>
      <c r="BH115" s="311">
        <f t="shared" si="281"/>
        <v>0</v>
      </c>
      <c r="BI115" s="311">
        <f t="shared" si="281"/>
        <v>0</v>
      </c>
      <c r="BJ115" s="316"/>
      <c r="BK115" s="313">
        <f t="shared" si="281"/>
        <v>0</v>
      </c>
      <c r="BL115" s="311">
        <f t="shared" si="281"/>
        <v>0</v>
      </c>
      <c r="BM115" s="311">
        <f t="shared" si="281"/>
        <v>0</v>
      </c>
      <c r="BN115" s="311">
        <f t="shared" si="281"/>
        <v>0</v>
      </c>
      <c r="BO115" s="311">
        <f t="shared" si="281"/>
        <v>0</v>
      </c>
      <c r="BP115" s="311">
        <f t="shared" ref="BP115:BY115" si="282">SUM(BP112:BP114)</f>
        <v>0</v>
      </c>
      <c r="BQ115" s="314"/>
      <c r="BR115" s="313">
        <f t="shared" si="282"/>
        <v>0</v>
      </c>
      <c r="BS115" s="311">
        <f t="shared" si="282"/>
        <v>0</v>
      </c>
      <c r="BT115" s="311">
        <f t="shared" si="282"/>
        <v>0</v>
      </c>
      <c r="BU115" s="311">
        <f t="shared" si="282"/>
        <v>0</v>
      </c>
      <c r="BV115" s="311">
        <f t="shared" si="282"/>
        <v>0</v>
      </c>
      <c r="BW115" s="315"/>
      <c r="BX115" s="310">
        <f>SUM(BX112:BX114)</f>
        <v>12</v>
      </c>
      <c r="BY115" s="312">
        <f t="shared" si="282"/>
        <v>12</v>
      </c>
    </row>
    <row r="116" spans="1:77" s="51" customFormat="1" ht="24.9" customHeight="1" thickBot="1" x14ac:dyDescent="0.35">
      <c r="A116" s="305"/>
      <c r="B116" s="459" t="s">
        <v>101</v>
      </c>
      <c r="C116" s="459"/>
      <c r="D116" s="459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459"/>
      <c r="R116" s="459"/>
      <c r="S116" s="459"/>
      <c r="T116" s="459"/>
      <c r="U116" s="459"/>
      <c r="V116" s="459"/>
      <c r="W116" s="459"/>
      <c r="X116" s="459"/>
      <c r="Y116" s="459"/>
      <c r="Z116" s="459"/>
      <c r="AA116" s="459"/>
      <c r="AB116" s="459"/>
      <c r="AC116" s="459"/>
      <c r="AD116" s="459"/>
      <c r="AE116" s="459"/>
      <c r="AF116" s="459"/>
      <c r="AG116" s="459"/>
      <c r="AH116" s="459"/>
      <c r="AI116" s="459"/>
      <c r="AJ116" s="459"/>
      <c r="AK116" s="459"/>
      <c r="AL116" s="459"/>
      <c r="AM116" s="459"/>
      <c r="AN116" s="459"/>
      <c r="AO116" s="459"/>
      <c r="AP116" s="459"/>
      <c r="AQ116" s="459"/>
      <c r="AR116" s="459"/>
      <c r="AS116" s="459"/>
      <c r="AT116" s="459"/>
      <c r="AU116" s="459"/>
      <c r="AV116" s="459"/>
      <c r="AW116" s="459"/>
      <c r="AX116" s="459"/>
      <c r="AY116" s="459"/>
      <c r="AZ116" s="459"/>
      <c r="BA116" s="459"/>
      <c r="BB116" s="459"/>
      <c r="BC116" s="459"/>
      <c r="BD116" s="459"/>
      <c r="BE116" s="459"/>
      <c r="BF116" s="459"/>
      <c r="BG116" s="459"/>
      <c r="BH116" s="459"/>
      <c r="BI116" s="459"/>
      <c r="BJ116" s="459"/>
      <c r="BK116" s="459"/>
      <c r="BL116" s="459"/>
      <c r="BM116" s="459"/>
      <c r="BN116" s="459"/>
      <c r="BO116" s="459"/>
      <c r="BP116" s="459"/>
      <c r="BQ116" s="459"/>
      <c r="BR116" s="459"/>
      <c r="BS116" s="459"/>
      <c r="BT116" s="459"/>
      <c r="BU116" s="459"/>
      <c r="BV116" s="459"/>
      <c r="BW116" s="459"/>
      <c r="BX116" s="459"/>
      <c r="BY116" s="460"/>
    </row>
    <row r="117" spans="1:77" s="27" customFormat="1" ht="65.099999999999994" customHeight="1" x14ac:dyDescent="0.3">
      <c r="A117" s="201">
        <v>59</v>
      </c>
      <c r="B117" s="213" t="s">
        <v>149</v>
      </c>
      <c r="C117" s="79">
        <f t="shared" ref="C117" si="283">SUM(D117:J117)</f>
        <v>45</v>
      </c>
      <c r="D117" s="66"/>
      <c r="E117" s="66"/>
      <c r="F117" s="66">
        <f>M117+T117+AA117+AH117+AN117+AT117+AY117+BF117+BM117+BS117</f>
        <v>45</v>
      </c>
      <c r="G117" s="66"/>
      <c r="H117" s="66"/>
      <c r="I117" s="66"/>
      <c r="J117" s="68"/>
      <c r="K117" s="145"/>
      <c r="L117" s="20"/>
      <c r="M117" s="20"/>
      <c r="N117" s="20"/>
      <c r="O117" s="20"/>
      <c r="P117" s="45"/>
      <c r="Q117" s="155"/>
      <c r="R117" s="145"/>
      <c r="S117" s="20"/>
      <c r="T117" s="20"/>
      <c r="U117" s="20"/>
      <c r="V117" s="20"/>
      <c r="W117" s="45"/>
      <c r="X117" s="147"/>
      <c r="Y117" s="79"/>
      <c r="Z117" s="66"/>
      <c r="AA117" s="66"/>
      <c r="AB117" s="66"/>
      <c r="AC117" s="66"/>
      <c r="AD117" s="57"/>
      <c r="AE117" s="155"/>
      <c r="AF117" s="74"/>
      <c r="AG117" s="66"/>
      <c r="AH117" s="66"/>
      <c r="AI117" s="66"/>
      <c r="AJ117" s="57"/>
      <c r="AK117" s="80"/>
      <c r="AL117" s="145"/>
      <c r="AM117" s="20"/>
      <c r="AN117" s="20"/>
      <c r="AO117" s="20"/>
      <c r="AP117" s="45"/>
      <c r="AQ117" s="155"/>
      <c r="AR117" s="145"/>
      <c r="AS117" s="20"/>
      <c r="AT117" s="20"/>
      <c r="AU117" s="20"/>
      <c r="AV117" s="45"/>
      <c r="AW117" s="147"/>
      <c r="AX117" s="79"/>
      <c r="AY117" s="66">
        <v>45</v>
      </c>
      <c r="AZ117" s="66"/>
      <c r="BA117" s="66"/>
      <c r="BB117" s="57">
        <v>4</v>
      </c>
      <c r="BC117" s="155" t="s">
        <v>209</v>
      </c>
      <c r="BD117" s="74"/>
      <c r="BE117" s="66"/>
      <c r="BF117" s="66"/>
      <c r="BG117" s="66"/>
      <c r="BH117" s="66"/>
      <c r="BI117" s="57"/>
      <c r="BJ117" s="80"/>
      <c r="BK117" s="145"/>
      <c r="BL117" s="20"/>
      <c r="BM117" s="20"/>
      <c r="BN117" s="20"/>
      <c r="BO117" s="20"/>
      <c r="BP117" s="45"/>
      <c r="BQ117" s="155"/>
      <c r="BR117" s="145"/>
      <c r="BS117" s="20"/>
      <c r="BT117" s="20"/>
      <c r="BU117" s="20"/>
      <c r="BV117" s="45"/>
      <c r="BW117" s="147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5">
      <c r="A118" s="146">
        <v>60</v>
      </c>
      <c r="B118" s="207" t="s">
        <v>150</v>
      </c>
      <c r="C118" s="146">
        <f t="shared" ref="C118" si="284">SUM(D118:J118)</f>
        <v>15</v>
      </c>
      <c r="D118" s="19"/>
      <c r="E118" s="11">
        <f>L118+S118+Z118+AG118+AM118+AS118+BE118+BL118</f>
        <v>15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3"/>
      <c r="R118" s="41"/>
      <c r="S118" s="19"/>
      <c r="T118" s="19"/>
      <c r="U118" s="19"/>
      <c r="V118" s="19"/>
      <c r="W118" s="43"/>
      <c r="X118" s="140"/>
      <c r="Y118" s="146"/>
      <c r="Z118" s="19"/>
      <c r="AA118" s="19"/>
      <c r="AB118" s="19"/>
      <c r="AC118" s="19"/>
      <c r="AD118" s="43"/>
      <c r="AE118" s="163"/>
      <c r="AF118" s="41"/>
      <c r="AG118" s="19"/>
      <c r="AH118" s="19"/>
      <c r="AI118" s="19"/>
      <c r="AJ118" s="43"/>
      <c r="AK118" s="136"/>
      <c r="AL118" s="41"/>
      <c r="AM118" s="19"/>
      <c r="AN118" s="19"/>
      <c r="AO118" s="19"/>
      <c r="AP118" s="43"/>
      <c r="AQ118" s="163"/>
      <c r="AR118" s="41"/>
      <c r="AS118" s="19"/>
      <c r="AT118" s="19"/>
      <c r="AU118" s="19"/>
      <c r="AV118" s="43"/>
      <c r="AW118" s="140"/>
      <c r="AX118" s="146"/>
      <c r="AY118" s="19"/>
      <c r="AZ118" s="19"/>
      <c r="BA118" s="19"/>
      <c r="BB118" s="43"/>
      <c r="BC118" s="163"/>
      <c r="BD118" s="41"/>
      <c r="BE118" s="19">
        <v>15</v>
      </c>
      <c r="BF118" s="19"/>
      <c r="BG118" s="19"/>
      <c r="BH118" s="19"/>
      <c r="BI118" s="43">
        <v>2</v>
      </c>
      <c r="BJ118" s="136" t="s">
        <v>211</v>
      </c>
      <c r="BK118" s="41"/>
      <c r="BL118" s="19"/>
      <c r="BM118" s="19"/>
      <c r="BN118" s="19"/>
      <c r="BO118" s="19"/>
      <c r="BP118" s="43"/>
      <c r="BQ118" s="163"/>
      <c r="BR118" s="41"/>
      <c r="BS118" s="19"/>
      <c r="BT118" s="19"/>
      <c r="BU118" s="19"/>
      <c r="BV118" s="43"/>
      <c r="BW118" s="140"/>
      <c r="BX118" s="146">
        <f>P118+W118+AD118+AJ118+AP118+AV118+BB118+BI118+BP118+BV118</f>
        <v>2</v>
      </c>
      <c r="BY118" s="63">
        <v>2</v>
      </c>
    </row>
    <row r="119" spans="1:77" s="51" customFormat="1" ht="24.9" customHeight="1" thickBot="1" x14ac:dyDescent="0.35">
      <c r="A119" s="305"/>
      <c r="B119" s="304" t="s">
        <v>185</v>
      </c>
      <c r="C119" s="310">
        <f>SUM(C117:C118)</f>
        <v>60</v>
      </c>
      <c r="D119" s="311">
        <f t="shared" ref="D119:BO119" si="285">SUM(D117:D118)</f>
        <v>0</v>
      </c>
      <c r="E119" s="311">
        <f t="shared" si="285"/>
        <v>15</v>
      </c>
      <c r="F119" s="311">
        <f t="shared" si="285"/>
        <v>45</v>
      </c>
      <c r="G119" s="311">
        <f t="shared" si="285"/>
        <v>0</v>
      </c>
      <c r="H119" s="311">
        <f t="shared" si="285"/>
        <v>0</v>
      </c>
      <c r="I119" s="311">
        <f t="shared" si="285"/>
        <v>0</v>
      </c>
      <c r="J119" s="312">
        <f t="shared" si="285"/>
        <v>0</v>
      </c>
      <c r="K119" s="313">
        <f t="shared" si="285"/>
        <v>0</v>
      </c>
      <c r="L119" s="311">
        <f t="shared" si="285"/>
        <v>0</v>
      </c>
      <c r="M119" s="311">
        <f t="shared" si="285"/>
        <v>0</v>
      </c>
      <c r="N119" s="311">
        <f t="shared" si="285"/>
        <v>0</v>
      </c>
      <c r="O119" s="311">
        <f t="shared" si="285"/>
        <v>0</v>
      </c>
      <c r="P119" s="311">
        <f t="shared" si="285"/>
        <v>0</v>
      </c>
      <c r="Q119" s="314"/>
      <c r="R119" s="313">
        <f t="shared" si="285"/>
        <v>0</v>
      </c>
      <c r="S119" s="311">
        <f t="shared" si="285"/>
        <v>0</v>
      </c>
      <c r="T119" s="311">
        <f t="shared" si="285"/>
        <v>0</v>
      </c>
      <c r="U119" s="311">
        <f t="shared" si="285"/>
        <v>0</v>
      </c>
      <c r="V119" s="311">
        <f t="shared" si="285"/>
        <v>0</v>
      </c>
      <c r="W119" s="311">
        <f t="shared" si="285"/>
        <v>0</v>
      </c>
      <c r="X119" s="315"/>
      <c r="Y119" s="310">
        <f t="shared" si="285"/>
        <v>0</v>
      </c>
      <c r="Z119" s="311">
        <f t="shared" si="285"/>
        <v>0</v>
      </c>
      <c r="AA119" s="311">
        <f t="shared" si="285"/>
        <v>0</v>
      </c>
      <c r="AB119" s="311">
        <f t="shared" si="285"/>
        <v>0</v>
      </c>
      <c r="AC119" s="311">
        <f t="shared" si="285"/>
        <v>0</v>
      </c>
      <c r="AD119" s="311">
        <f t="shared" si="285"/>
        <v>0</v>
      </c>
      <c r="AE119" s="314"/>
      <c r="AF119" s="313">
        <f t="shared" si="285"/>
        <v>0</v>
      </c>
      <c r="AG119" s="311">
        <f t="shared" si="285"/>
        <v>0</v>
      </c>
      <c r="AH119" s="311">
        <f t="shared" si="285"/>
        <v>0</v>
      </c>
      <c r="AI119" s="311">
        <f t="shared" si="285"/>
        <v>0</v>
      </c>
      <c r="AJ119" s="311">
        <f t="shared" si="285"/>
        <v>0</v>
      </c>
      <c r="AK119" s="316"/>
      <c r="AL119" s="313">
        <f t="shared" si="285"/>
        <v>0</v>
      </c>
      <c r="AM119" s="311">
        <f t="shared" si="285"/>
        <v>0</v>
      </c>
      <c r="AN119" s="311">
        <f t="shared" si="285"/>
        <v>0</v>
      </c>
      <c r="AO119" s="311">
        <f t="shared" si="285"/>
        <v>0</v>
      </c>
      <c r="AP119" s="311">
        <f t="shared" si="285"/>
        <v>0</v>
      </c>
      <c r="AQ119" s="314"/>
      <c r="AR119" s="313">
        <f t="shared" si="285"/>
        <v>0</v>
      </c>
      <c r="AS119" s="311">
        <f t="shared" si="285"/>
        <v>0</v>
      </c>
      <c r="AT119" s="311">
        <f t="shared" si="285"/>
        <v>0</v>
      </c>
      <c r="AU119" s="311">
        <f t="shared" si="285"/>
        <v>0</v>
      </c>
      <c r="AV119" s="311">
        <f t="shared" si="285"/>
        <v>0</v>
      </c>
      <c r="AW119" s="315"/>
      <c r="AX119" s="310">
        <f t="shared" si="285"/>
        <v>0</v>
      </c>
      <c r="AY119" s="311">
        <f t="shared" si="285"/>
        <v>45</v>
      </c>
      <c r="AZ119" s="311">
        <f t="shared" si="285"/>
        <v>0</v>
      </c>
      <c r="BA119" s="311">
        <f t="shared" si="285"/>
        <v>0</v>
      </c>
      <c r="BB119" s="311">
        <f t="shared" si="285"/>
        <v>4</v>
      </c>
      <c r="BC119" s="314"/>
      <c r="BD119" s="313">
        <f t="shared" si="285"/>
        <v>0</v>
      </c>
      <c r="BE119" s="311">
        <f t="shared" si="285"/>
        <v>15</v>
      </c>
      <c r="BF119" s="311">
        <f t="shared" si="285"/>
        <v>0</v>
      </c>
      <c r="BG119" s="311">
        <f t="shared" si="285"/>
        <v>0</v>
      </c>
      <c r="BH119" s="311">
        <f t="shared" si="285"/>
        <v>0</v>
      </c>
      <c r="BI119" s="311">
        <f t="shared" si="285"/>
        <v>2</v>
      </c>
      <c r="BJ119" s="316"/>
      <c r="BK119" s="313">
        <f t="shared" si="285"/>
        <v>0</v>
      </c>
      <c r="BL119" s="311">
        <f t="shared" si="285"/>
        <v>0</v>
      </c>
      <c r="BM119" s="311">
        <f t="shared" si="285"/>
        <v>0</v>
      </c>
      <c r="BN119" s="311">
        <f t="shared" si="285"/>
        <v>0</v>
      </c>
      <c r="BO119" s="311">
        <f t="shared" si="285"/>
        <v>0</v>
      </c>
      <c r="BP119" s="311">
        <f t="shared" ref="BP119:BY119" si="286">SUM(BP117:BP118)</f>
        <v>0</v>
      </c>
      <c r="BQ119" s="314"/>
      <c r="BR119" s="313">
        <f t="shared" si="286"/>
        <v>0</v>
      </c>
      <c r="BS119" s="311">
        <f t="shared" si="286"/>
        <v>0</v>
      </c>
      <c r="BT119" s="311">
        <f t="shared" si="286"/>
        <v>0</v>
      </c>
      <c r="BU119" s="311">
        <f t="shared" si="286"/>
        <v>0</v>
      </c>
      <c r="BV119" s="311">
        <f t="shared" si="286"/>
        <v>0</v>
      </c>
      <c r="BW119" s="315"/>
      <c r="BX119" s="310">
        <f>SUM(BX117:BX118)</f>
        <v>6</v>
      </c>
      <c r="BY119" s="312">
        <f t="shared" si="286"/>
        <v>6</v>
      </c>
    </row>
    <row r="120" spans="1:77" s="51" customFormat="1" ht="24.9" customHeight="1" thickBot="1" x14ac:dyDescent="0.35">
      <c r="A120" s="222"/>
      <c r="B120" s="459" t="s">
        <v>35</v>
      </c>
      <c r="C120" s="459"/>
      <c r="D120" s="459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459"/>
      <c r="R120" s="459"/>
      <c r="S120" s="459"/>
      <c r="T120" s="459"/>
      <c r="U120" s="459"/>
      <c r="V120" s="459"/>
      <c r="W120" s="459"/>
      <c r="X120" s="459"/>
      <c r="Y120" s="459"/>
      <c r="Z120" s="459"/>
      <c r="AA120" s="459"/>
      <c r="AB120" s="459"/>
      <c r="AC120" s="459"/>
      <c r="AD120" s="459"/>
      <c r="AE120" s="459"/>
      <c r="AF120" s="459"/>
      <c r="AG120" s="459"/>
      <c r="AH120" s="459"/>
      <c r="AI120" s="459"/>
      <c r="AJ120" s="459"/>
      <c r="AK120" s="459"/>
      <c r="AL120" s="459"/>
      <c r="AM120" s="459"/>
      <c r="AN120" s="459"/>
      <c r="AO120" s="459"/>
      <c r="AP120" s="459"/>
      <c r="AQ120" s="459"/>
      <c r="AR120" s="459"/>
      <c r="AS120" s="459"/>
      <c r="AT120" s="459"/>
      <c r="AU120" s="459"/>
      <c r="AV120" s="459"/>
      <c r="AW120" s="459"/>
      <c r="AX120" s="459"/>
      <c r="AY120" s="459"/>
      <c r="AZ120" s="459"/>
      <c r="BA120" s="459"/>
      <c r="BB120" s="459"/>
      <c r="BC120" s="459"/>
      <c r="BD120" s="459"/>
      <c r="BE120" s="459"/>
      <c r="BF120" s="459"/>
      <c r="BG120" s="459"/>
      <c r="BH120" s="459"/>
      <c r="BI120" s="459"/>
      <c r="BJ120" s="459"/>
      <c r="BK120" s="459"/>
      <c r="BL120" s="459"/>
      <c r="BM120" s="459"/>
      <c r="BN120" s="459"/>
      <c r="BO120" s="459"/>
      <c r="BP120" s="459"/>
      <c r="BQ120" s="459"/>
      <c r="BR120" s="459"/>
      <c r="BS120" s="459"/>
      <c r="BT120" s="459"/>
      <c r="BU120" s="459"/>
      <c r="BV120" s="459"/>
      <c r="BW120" s="459"/>
      <c r="BX120" s="459"/>
      <c r="BY120" s="460"/>
    </row>
    <row r="121" spans="1:77" s="27" customFormat="1" ht="20.100000000000001" customHeight="1" x14ac:dyDescent="0.3">
      <c r="A121" s="79">
        <v>61</v>
      </c>
      <c r="B121" s="119" t="s">
        <v>112</v>
      </c>
      <c r="C121" s="79">
        <f t="shared" ref="C121" si="287">SUM(D121:J121)</f>
        <v>30</v>
      </c>
      <c r="D121" s="66"/>
      <c r="E121" s="66"/>
      <c r="F121" s="66">
        <f>M121+T121+AA121+AH121+AN121+AT121+AY121+BF121+BM121+BS121</f>
        <v>30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5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5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5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5"/>
      <c r="BD121" s="168"/>
      <c r="BE121" s="118"/>
      <c r="BF121" s="66"/>
      <c r="BG121" s="66"/>
      <c r="BH121" s="66"/>
      <c r="BI121" s="57"/>
      <c r="BJ121" s="80"/>
      <c r="BK121" s="74"/>
      <c r="BL121" s="66"/>
      <c r="BM121" s="66">
        <v>30</v>
      </c>
      <c r="BN121" s="66"/>
      <c r="BO121" s="66"/>
      <c r="BP121" s="57">
        <v>3</v>
      </c>
      <c r="BQ121" s="155" t="s">
        <v>209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3" customFormat="1" ht="35.1" customHeight="1" x14ac:dyDescent="0.3">
      <c r="A122" s="199">
        <v>62</v>
      </c>
      <c r="B122" s="203" t="s">
        <v>113</v>
      </c>
      <c r="C122" s="199">
        <f t="shared" ref="C122:C123" si="288">SUM(D122:J122)</f>
        <v>15</v>
      </c>
      <c r="D122" s="38"/>
      <c r="E122" s="38"/>
      <c r="F122" s="38">
        <f>M122+T122+AA122+AH122+AN122+AT122+AY122+BF122+BM122+BS122</f>
        <v>15</v>
      </c>
      <c r="G122" s="38"/>
      <c r="H122" s="38"/>
      <c r="I122" s="38"/>
      <c r="J122" s="200"/>
      <c r="K122" s="205"/>
      <c r="L122" s="38"/>
      <c r="M122" s="38"/>
      <c r="N122" s="38"/>
      <c r="O122" s="38"/>
      <c r="P122" s="249"/>
      <c r="Q122" s="241"/>
      <c r="R122" s="205"/>
      <c r="S122" s="38"/>
      <c r="T122" s="38"/>
      <c r="U122" s="38"/>
      <c r="V122" s="38"/>
      <c r="W122" s="249"/>
      <c r="X122" s="231"/>
      <c r="Y122" s="199"/>
      <c r="Z122" s="38"/>
      <c r="AA122" s="38"/>
      <c r="AB122" s="38"/>
      <c r="AC122" s="38"/>
      <c r="AD122" s="249"/>
      <c r="AE122" s="241"/>
      <c r="AF122" s="205"/>
      <c r="AG122" s="38"/>
      <c r="AH122" s="38"/>
      <c r="AI122" s="38"/>
      <c r="AJ122" s="249"/>
      <c r="AK122" s="232"/>
      <c r="AL122" s="205"/>
      <c r="AM122" s="38"/>
      <c r="AN122" s="38"/>
      <c r="AO122" s="38"/>
      <c r="AP122" s="249"/>
      <c r="AQ122" s="241"/>
      <c r="AR122" s="205"/>
      <c r="AS122" s="38"/>
      <c r="AT122" s="38"/>
      <c r="AU122" s="38"/>
      <c r="AV122" s="249"/>
      <c r="AW122" s="231"/>
      <c r="AX122" s="199"/>
      <c r="AY122" s="38"/>
      <c r="AZ122" s="38"/>
      <c r="BA122" s="38"/>
      <c r="BB122" s="249"/>
      <c r="BC122" s="241"/>
      <c r="BD122" s="242"/>
      <c r="BE122" s="26"/>
      <c r="BF122" s="38"/>
      <c r="BG122" s="38"/>
      <c r="BH122" s="38"/>
      <c r="BI122" s="249"/>
      <c r="BJ122" s="232"/>
      <c r="BK122" s="205"/>
      <c r="BL122" s="38"/>
      <c r="BM122" s="38">
        <v>15</v>
      </c>
      <c r="BN122" s="38"/>
      <c r="BO122" s="38"/>
      <c r="BP122" s="249">
        <v>1</v>
      </c>
      <c r="BQ122" s="241" t="s">
        <v>211</v>
      </c>
      <c r="BR122" s="205"/>
      <c r="BS122" s="38"/>
      <c r="BT122" s="38"/>
      <c r="BU122" s="38"/>
      <c r="BV122" s="249"/>
      <c r="BW122" s="231"/>
      <c r="BX122" s="199">
        <f>P122+W122+AD122+AJ122+AP122+AV122+BB122+BI122+BP122+BV122</f>
        <v>1</v>
      </c>
      <c r="BY122" s="200">
        <v>1</v>
      </c>
    </row>
    <row r="123" spans="1:77" s="27" customFormat="1" ht="35.1" customHeight="1" thickBot="1" x14ac:dyDescent="0.35">
      <c r="A123" s="82">
        <v>63</v>
      </c>
      <c r="B123" s="204" t="s">
        <v>114</v>
      </c>
      <c r="C123" s="82">
        <f t="shared" si="288"/>
        <v>15</v>
      </c>
      <c r="D123" s="70"/>
      <c r="E123" s="70"/>
      <c r="F123" s="70">
        <f>M123+T123+AA123+AH123+AN123+AT123+AY123+BF123+BM123+BS123</f>
        <v>15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7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7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7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7"/>
      <c r="BD123" s="169"/>
      <c r="BE123" s="121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7"/>
      <c r="BR123" s="75"/>
      <c r="BS123" s="70">
        <v>15</v>
      </c>
      <c r="BT123" s="70"/>
      <c r="BU123" s="70"/>
      <c r="BV123" s="39">
        <v>2</v>
      </c>
      <c r="BW123" s="85" t="s">
        <v>211</v>
      </c>
      <c r="BX123" s="82">
        <f>P123+W123+AD123+AJ123+AP123+AV123+BB123+BI123+BP123+BV123</f>
        <v>2</v>
      </c>
      <c r="BY123" s="73">
        <v>2</v>
      </c>
    </row>
    <row r="124" spans="1:77" s="51" customFormat="1" ht="24.9" customHeight="1" thickBot="1" x14ac:dyDescent="0.35">
      <c r="A124" s="222"/>
      <c r="B124" s="304" t="s">
        <v>186</v>
      </c>
      <c r="C124" s="295">
        <f>SUM(C121:C123)</f>
        <v>60</v>
      </c>
      <c r="D124" s="296">
        <f t="shared" ref="D124:BO124" si="289">SUM(D121:D123)</f>
        <v>0</v>
      </c>
      <c r="E124" s="296">
        <f t="shared" si="289"/>
        <v>0</v>
      </c>
      <c r="F124" s="296">
        <f t="shared" si="289"/>
        <v>60</v>
      </c>
      <c r="G124" s="296">
        <f t="shared" si="289"/>
        <v>0</v>
      </c>
      <c r="H124" s="296">
        <f t="shared" si="289"/>
        <v>0</v>
      </c>
      <c r="I124" s="296">
        <f t="shared" si="289"/>
        <v>0</v>
      </c>
      <c r="J124" s="297">
        <f t="shared" si="289"/>
        <v>0</v>
      </c>
      <c r="K124" s="298">
        <f t="shared" si="289"/>
        <v>0</v>
      </c>
      <c r="L124" s="299">
        <f t="shared" si="289"/>
        <v>0</v>
      </c>
      <c r="M124" s="299">
        <f t="shared" si="289"/>
        <v>0</v>
      </c>
      <c r="N124" s="299">
        <f t="shared" si="289"/>
        <v>0</v>
      </c>
      <c r="O124" s="299">
        <f t="shared" si="289"/>
        <v>0</v>
      </c>
      <c r="P124" s="299">
        <f t="shared" si="289"/>
        <v>0</v>
      </c>
      <c r="Q124" s="300"/>
      <c r="R124" s="298">
        <f t="shared" si="289"/>
        <v>0</v>
      </c>
      <c r="S124" s="299">
        <f t="shared" si="289"/>
        <v>0</v>
      </c>
      <c r="T124" s="299">
        <f t="shared" si="289"/>
        <v>0</v>
      </c>
      <c r="U124" s="299">
        <f t="shared" si="289"/>
        <v>0</v>
      </c>
      <c r="V124" s="299">
        <f t="shared" si="289"/>
        <v>0</v>
      </c>
      <c r="W124" s="299">
        <f t="shared" si="289"/>
        <v>0</v>
      </c>
      <c r="X124" s="301"/>
      <c r="Y124" s="295">
        <f t="shared" si="289"/>
        <v>0</v>
      </c>
      <c r="Z124" s="296">
        <f t="shared" si="289"/>
        <v>0</v>
      </c>
      <c r="AA124" s="296">
        <f t="shared" si="289"/>
        <v>0</v>
      </c>
      <c r="AB124" s="296">
        <f t="shared" si="289"/>
        <v>0</v>
      </c>
      <c r="AC124" s="296">
        <f t="shared" si="289"/>
        <v>0</v>
      </c>
      <c r="AD124" s="296">
        <f t="shared" si="289"/>
        <v>0</v>
      </c>
      <c r="AE124" s="300"/>
      <c r="AF124" s="302">
        <f t="shared" si="289"/>
        <v>0</v>
      </c>
      <c r="AG124" s="296">
        <f t="shared" si="289"/>
        <v>0</v>
      </c>
      <c r="AH124" s="296">
        <f t="shared" si="289"/>
        <v>0</v>
      </c>
      <c r="AI124" s="296">
        <f t="shared" si="289"/>
        <v>0</v>
      </c>
      <c r="AJ124" s="296">
        <f t="shared" si="289"/>
        <v>0</v>
      </c>
      <c r="AK124" s="303"/>
      <c r="AL124" s="298">
        <f t="shared" si="289"/>
        <v>0</v>
      </c>
      <c r="AM124" s="299">
        <f t="shared" si="289"/>
        <v>0</v>
      </c>
      <c r="AN124" s="299">
        <f t="shared" si="289"/>
        <v>0</v>
      </c>
      <c r="AO124" s="299">
        <f t="shared" si="289"/>
        <v>0</v>
      </c>
      <c r="AP124" s="299">
        <f t="shared" si="289"/>
        <v>0</v>
      </c>
      <c r="AQ124" s="301"/>
      <c r="AR124" s="308">
        <f t="shared" si="289"/>
        <v>0</v>
      </c>
      <c r="AS124" s="299">
        <f t="shared" si="289"/>
        <v>0</v>
      </c>
      <c r="AT124" s="299">
        <f t="shared" si="289"/>
        <v>0</v>
      </c>
      <c r="AU124" s="299">
        <f t="shared" si="289"/>
        <v>0</v>
      </c>
      <c r="AV124" s="299">
        <f t="shared" si="289"/>
        <v>0</v>
      </c>
      <c r="AW124" s="301"/>
      <c r="AX124" s="295">
        <f t="shared" si="289"/>
        <v>0</v>
      </c>
      <c r="AY124" s="296">
        <f t="shared" si="289"/>
        <v>0</v>
      </c>
      <c r="AZ124" s="296">
        <f t="shared" si="289"/>
        <v>0</v>
      </c>
      <c r="BA124" s="296">
        <f t="shared" si="289"/>
        <v>0</v>
      </c>
      <c r="BB124" s="296">
        <f t="shared" si="289"/>
        <v>0</v>
      </c>
      <c r="BC124" s="300"/>
      <c r="BD124" s="302">
        <f t="shared" si="289"/>
        <v>0</v>
      </c>
      <c r="BE124" s="296">
        <f t="shared" si="289"/>
        <v>0</v>
      </c>
      <c r="BF124" s="296">
        <f t="shared" si="289"/>
        <v>0</v>
      </c>
      <c r="BG124" s="296">
        <f t="shared" si="289"/>
        <v>0</v>
      </c>
      <c r="BH124" s="296">
        <f t="shared" si="289"/>
        <v>0</v>
      </c>
      <c r="BI124" s="296">
        <f t="shared" si="289"/>
        <v>0</v>
      </c>
      <c r="BJ124" s="303"/>
      <c r="BK124" s="298">
        <f t="shared" si="289"/>
        <v>0</v>
      </c>
      <c r="BL124" s="299">
        <f t="shared" si="289"/>
        <v>0</v>
      </c>
      <c r="BM124" s="299">
        <f t="shared" si="289"/>
        <v>45</v>
      </c>
      <c r="BN124" s="299">
        <f t="shared" si="289"/>
        <v>0</v>
      </c>
      <c r="BO124" s="299">
        <f t="shared" si="289"/>
        <v>0</v>
      </c>
      <c r="BP124" s="299">
        <f t="shared" ref="BP124:BY124" si="290">SUM(BP121:BP123)</f>
        <v>4</v>
      </c>
      <c r="BQ124" s="300"/>
      <c r="BR124" s="298">
        <f t="shared" si="290"/>
        <v>0</v>
      </c>
      <c r="BS124" s="299">
        <f t="shared" si="290"/>
        <v>15</v>
      </c>
      <c r="BT124" s="299">
        <f t="shared" si="290"/>
        <v>0</v>
      </c>
      <c r="BU124" s="299">
        <f t="shared" si="290"/>
        <v>0</v>
      </c>
      <c r="BV124" s="299">
        <f t="shared" si="290"/>
        <v>2</v>
      </c>
      <c r="BW124" s="301"/>
      <c r="BX124" s="295">
        <f>SUM(BX121:BX123)</f>
        <v>6</v>
      </c>
      <c r="BY124" s="297">
        <f t="shared" si="290"/>
        <v>6</v>
      </c>
    </row>
    <row r="125" spans="1:77" s="51" customFormat="1" ht="24.9" customHeight="1" thickBot="1" x14ac:dyDescent="0.35">
      <c r="A125" s="305"/>
      <c r="B125" s="459" t="s">
        <v>36</v>
      </c>
      <c r="C125" s="459"/>
      <c r="D125" s="459"/>
      <c r="E125" s="459"/>
      <c r="F125" s="459"/>
      <c r="G125" s="459"/>
      <c r="H125" s="459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  <c r="S125" s="459"/>
      <c r="T125" s="459"/>
      <c r="U125" s="459"/>
      <c r="V125" s="459"/>
      <c r="W125" s="459"/>
      <c r="X125" s="459"/>
      <c r="Y125" s="459"/>
      <c r="Z125" s="459"/>
      <c r="AA125" s="459"/>
      <c r="AB125" s="459"/>
      <c r="AC125" s="459"/>
      <c r="AD125" s="459"/>
      <c r="AE125" s="459"/>
      <c r="AF125" s="459"/>
      <c r="AG125" s="459"/>
      <c r="AH125" s="459"/>
      <c r="AI125" s="459"/>
      <c r="AJ125" s="459"/>
      <c r="AK125" s="459"/>
      <c r="AL125" s="459"/>
      <c r="AM125" s="459"/>
      <c r="AN125" s="459"/>
      <c r="AO125" s="459"/>
      <c r="AP125" s="459"/>
      <c r="AQ125" s="459"/>
      <c r="AR125" s="459"/>
      <c r="AS125" s="459"/>
      <c r="AT125" s="459"/>
      <c r="AU125" s="459"/>
      <c r="AV125" s="459"/>
      <c r="AW125" s="459"/>
      <c r="AX125" s="459"/>
      <c r="AY125" s="459"/>
      <c r="AZ125" s="459"/>
      <c r="BA125" s="459"/>
      <c r="BB125" s="459"/>
      <c r="BC125" s="459"/>
      <c r="BD125" s="459"/>
      <c r="BE125" s="459"/>
      <c r="BF125" s="459"/>
      <c r="BG125" s="459"/>
      <c r="BH125" s="459"/>
      <c r="BI125" s="459"/>
      <c r="BJ125" s="459"/>
      <c r="BK125" s="459"/>
      <c r="BL125" s="459"/>
      <c r="BM125" s="459"/>
      <c r="BN125" s="459"/>
      <c r="BO125" s="459"/>
      <c r="BP125" s="459"/>
      <c r="BQ125" s="459"/>
      <c r="BR125" s="459"/>
      <c r="BS125" s="459"/>
      <c r="BT125" s="459"/>
      <c r="BU125" s="459"/>
      <c r="BV125" s="459"/>
      <c r="BW125" s="459"/>
      <c r="BX125" s="459"/>
      <c r="BY125" s="460"/>
    </row>
    <row r="126" spans="1:77" s="27" customFormat="1" ht="20.100000000000001" customHeight="1" thickBot="1" x14ac:dyDescent="0.35">
      <c r="A126" s="208">
        <v>64</v>
      </c>
      <c r="B126" s="214" t="s">
        <v>164</v>
      </c>
      <c r="C126" s="138">
        <f t="shared" ref="C126" si="291">SUM(D126:J126)</f>
        <v>120</v>
      </c>
      <c r="D126" s="114"/>
      <c r="E126" s="114"/>
      <c r="F126" s="114"/>
      <c r="G126" s="114"/>
      <c r="H126" s="114"/>
      <c r="I126" s="114"/>
      <c r="J126" s="212">
        <f>AC126+AU126+BA126+BG126+BO126+BU126</f>
        <v>120</v>
      </c>
      <c r="K126" s="42"/>
      <c r="L126" s="24"/>
      <c r="M126" s="24"/>
      <c r="N126" s="24"/>
      <c r="O126" s="24"/>
      <c r="P126" s="44"/>
      <c r="Q126" s="162"/>
      <c r="R126" s="42"/>
      <c r="S126" s="24"/>
      <c r="T126" s="24"/>
      <c r="U126" s="24"/>
      <c r="V126" s="24"/>
      <c r="W126" s="44"/>
      <c r="X126" s="142"/>
      <c r="Y126" s="138"/>
      <c r="Z126" s="114"/>
      <c r="AA126" s="114"/>
      <c r="AB126" s="114"/>
      <c r="AC126" s="114"/>
      <c r="AD126" s="113"/>
      <c r="AE126" s="162"/>
      <c r="AF126" s="164"/>
      <c r="AG126" s="114"/>
      <c r="AH126" s="114"/>
      <c r="AI126" s="114"/>
      <c r="AJ126" s="113"/>
      <c r="AK126" s="135"/>
      <c r="AL126" s="42"/>
      <c r="AM126" s="24"/>
      <c r="AN126" s="24"/>
      <c r="AO126" s="24"/>
      <c r="AP126" s="44"/>
      <c r="AQ126" s="162"/>
      <c r="AR126" s="42"/>
      <c r="AS126" s="24"/>
      <c r="AT126" s="24"/>
      <c r="AU126" s="24">
        <v>60</v>
      </c>
      <c r="AV126" s="44">
        <v>2</v>
      </c>
      <c r="AW126" s="142" t="s">
        <v>211</v>
      </c>
      <c r="AX126" s="138"/>
      <c r="AY126" s="114"/>
      <c r="AZ126" s="114"/>
      <c r="BA126" s="114">
        <v>60</v>
      </c>
      <c r="BB126" s="113">
        <v>2</v>
      </c>
      <c r="BC126" s="162" t="s">
        <v>211</v>
      </c>
      <c r="BD126" s="164"/>
      <c r="BE126" s="114"/>
      <c r="BF126" s="114"/>
      <c r="BG126" s="114"/>
      <c r="BH126" s="114"/>
      <c r="BI126" s="113"/>
      <c r="BJ126" s="135"/>
      <c r="BK126" s="42"/>
      <c r="BL126" s="24"/>
      <c r="BM126" s="24"/>
      <c r="BN126" s="24"/>
      <c r="BO126" s="24"/>
      <c r="BP126" s="44"/>
      <c r="BQ126" s="162"/>
      <c r="BR126" s="42"/>
      <c r="BS126" s="24"/>
      <c r="BT126" s="24"/>
      <c r="BU126" s="24"/>
      <c r="BV126" s="44"/>
      <c r="BW126" s="142"/>
      <c r="BX126" s="138">
        <f>P126+W126+AD126+AJ126+AP126+AV126+BB126+BI126+BP126+BV126</f>
        <v>4</v>
      </c>
      <c r="BY126" s="212">
        <v>4</v>
      </c>
    </row>
    <row r="127" spans="1:77" s="51" customFormat="1" ht="24.9" customHeight="1" thickBot="1" x14ac:dyDescent="0.35">
      <c r="A127" s="305"/>
      <c r="B127" s="304" t="s">
        <v>187</v>
      </c>
      <c r="C127" s="310">
        <f>SUM(C126)</f>
        <v>120</v>
      </c>
      <c r="D127" s="311">
        <f t="shared" ref="D127:BO127" si="292">SUM(D126)</f>
        <v>0</v>
      </c>
      <c r="E127" s="311">
        <f t="shared" si="292"/>
        <v>0</v>
      </c>
      <c r="F127" s="311">
        <f t="shared" si="292"/>
        <v>0</v>
      </c>
      <c r="G127" s="311">
        <f t="shared" si="292"/>
        <v>0</v>
      </c>
      <c r="H127" s="311">
        <f t="shared" si="292"/>
        <v>0</v>
      </c>
      <c r="I127" s="311">
        <f t="shared" si="292"/>
        <v>0</v>
      </c>
      <c r="J127" s="312">
        <f t="shared" si="292"/>
        <v>120</v>
      </c>
      <c r="K127" s="313">
        <f t="shared" si="292"/>
        <v>0</v>
      </c>
      <c r="L127" s="311">
        <f t="shared" si="292"/>
        <v>0</v>
      </c>
      <c r="M127" s="311">
        <f t="shared" si="292"/>
        <v>0</v>
      </c>
      <c r="N127" s="311">
        <f t="shared" si="292"/>
        <v>0</v>
      </c>
      <c r="O127" s="311">
        <f t="shared" si="292"/>
        <v>0</v>
      </c>
      <c r="P127" s="311">
        <f t="shared" si="292"/>
        <v>0</v>
      </c>
      <c r="Q127" s="314"/>
      <c r="R127" s="313">
        <f t="shared" si="292"/>
        <v>0</v>
      </c>
      <c r="S127" s="311">
        <f t="shared" si="292"/>
        <v>0</v>
      </c>
      <c r="T127" s="311">
        <f t="shared" si="292"/>
        <v>0</v>
      </c>
      <c r="U127" s="311">
        <f t="shared" si="292"/>
        <v>0</v>
      </c>
      <c r="V127" s="311">
        <f t="shared" si="292"/>
        <v>0</v>
      </c>
      <c r="W127" s="311">
        <f t="shared" si="292"/>
        <v>0</v>
      </c>
      <c r="X127" s="315"/>
      <c r="Y127" s="310">
        <f t="shared" si="292"/>
        <v>0</v>
      </c>
      <c r="Z127" s="311">
        <f t="shared" si="292"/>
        <v>0</v>
      </c>
      <c r="AA127" s="311">
        <f t="shared" si="292"/>
        <v>0</v>
      </c>
      <c r="AB127" s="311">
        <f t="shared" si="292"/>
        <v>0</v>
      </c>
      <c r="AC127" s="311">
        <f t="shared" si="292"/>
        <v>0</v>
      </c>
      <c r="AD127" s="311">
        <f t="shared" si="292"/>
        <v>0</v>
      </c>
      <c r="AE127" s="314"/>
      <c r="AF127" s="313">
        <f t="shared" si="292"/>
        <v>0</v>
      </c>
      <c r="AG127" s="311">
        <f t="shared" si="292"/>
        <v>0</v>
      </c>
      <c r="AH127" s="311">
        <f t="shared" si="292"/>
        <v>0</v>
      </c>
      <c r="AI127" s="311">
        <f t="shared" si="292"/>
        <v>0</v>
      </c>
      <c r="AJ127" s="311">
        <f t="shared" si="292"/>
        <v>0</v>
      </c>
      <c r="AK127" s="316"/>
      <c r="AL127" s="313">
        <f t="shared" si="292"/>
        <v>0</v>
      </c>
      <c r="AM127" s="311">
        <f t="shared" si="292"/>
        <v>0</v>
      </c>
      <c r="AN127" s="311">
        <f t="shared" si="292"/>
        <v>0</v>
      </c>
      <c r="AO127" s="311">
        <f t="shared" si="292"/>
        <v>0</v>
      </c>
      <c r="AP127" s="311">
        <f t="shared" si="292"/>
        <v>0</v>
      </c>
      <c r="AQ127" s="314"/>
      <c r="AR127" s="313">
        <f t="shared" si="292"/>
        <v>0</v>
      </c>
      <c r="AS127" s="311">
        <f t="shared" si="292"/>
        <v>0</v>
      </c>
      <c r="AT127" s="311">
        <f t="shared" si="292"/>
        <v>0</v>
      </c>
      <c r="AU127" s="311">
        <f t="shared" si="292"/>
        <v>60</v>
      </c>
      <c r="AV127" s="311">
        <f t="shared" si="292"/>
        <v>2</v>
      </c>
      <c r="AW127" s="315"/>
      <c r="AX127" s="310">
        <f t="shared" si="292"/>
        <v>0</v>
      </c>
      <c r="AY127" s="311">
        <f t="shared" si="292"/>
        <v>0</v>
      </c>
      <c r="AZ127" s="311">
        <f t="shared" si="292"/>
        <v>0</v>
      </c>
      <c r="BA127" s="311">
        <f t="shared" si="292"/>
        <v>60</v>
      </c>
      <c r="BB127" s="311">
        <f t="shared" si="292"/>
        <v>2</v>
      </c>
      <c r="BC127" s="314"/>
      <c r="BD127" s="313">
        <f t="shared" si="292"/>
        <v>0</v>
      </c>
      <c r="BE127" s="311">
        <f t="shared" si="292"/>
        <v>0</v>
      </c>
      <c r="BF127" s="311">
        <f t="shared" si="292"/>
        <v>0</v>
      </c>
      <c r="BG127" s="311">
        <f t="shared" si="292"/>
        <v>0</v>
      </c>
      <c r="BH127" s="311">
        <f t="shared" si="292"/>
        <v>0</v>
      </c>
      <c r="BI127" s="311">
        <f t="shared" si="292"/>
        <v>0</v>
      </c>
      <c r="BJ127" s="316"/>
      <c r="BK127" s="313">
        <f t="shared" si="292"/>
        <v>0</v>
      </c>
      <c r="BL127" s="311">
        <f t="shared" si="292"/>
        <v>0</v>
      </c>
      <c r="BM127" s="311">
        <f t="shared" si="292"/>
        <v>0</v>
      </c>
      <c r="BN127" s="311">
        <f t="shared" si="292"/>
        <v>0</v>
      </c>
      <c r="BO127" s="311">
        <f t="shared" si="292"/>
        <v>0</v>
      </c>
      <c r="BP127" s="311">
        <f t="shared" ref="BP127:BY127" si="293">SUM(BP126)</f>
        <v>0</v>
      </c>
      <c r="BQ127" s="314"/>
      <c r="BR127" s="313">
        <f t="shared" si="293"/>
        <v>0</v>
      </c>
      <c r="BS127" s="311">
        <f t="shared" si="293"/>
        <v>0</v>
      </c>
      <c r="BT127" s="311">
        <f t="shared" si="293"/>
        <v>0</v>
      </c>
      <c r="BU127" s="311">
        <f t="shared" si="293"/>
        <v>0</v>
      </c>
      <c r="BV127" s="311">
        <f t="shared" si="293"/>
        <v>0</v>
      </c>
      <c r="BW127" s="315"/>
      <c r="BX127" s="310">
        <f>SUM(BX126)</f>
        <v>4</v>
      </c>
      <c r="BY127" s="312">
        <f t="shared" si="293"/>
        <v>4</v>
      </c>
    </row>
    <row r="128" spans="1:77" s="52" customFormat="1" ht="30" customHeight="1" thickBot="1" x14ac:dyDescent="0.35">
      <c r="A128" s="330"/>
      <c r="B128" s="103" t="s">
        <v>188</v>
      </c>
      <c r="C128" s="228">
        <f t="shared" ref="C128:P128" si="294">C127+C124+C119+C115+C107+C104</f>
        <v>510</v>
      </c>
      <c r="D128" s="191">
        <f t="shared" si="294"/>
        <v>30</v>
      </c>
      <c r="E128" s="191">
        <f t="shared" si="294"/>
        <v>30</v>
      </c>
      <c r="F128" s="191">
        <f t="shared" si="294"/>
        <v>330</v>
      </c>
      <c r="G128" s="191">
        <f t="shared" si="294"/>
        <v>0</v>
      </c>
      <c r="H128" s="191">
        <f t="shared" si="294"/>
        <v>0</v>
      </c>
      <c r="I128" s="191">
        <f t="shared" si="294"/>
        <v>0</v>
      </c>
      <c r="J128" s="94">
        <f t="shared" si="294"/>
        <v>120</v>
      </c>
      <c r="K128" s="227">
        <f t="shared" si="294"/>
        <v>0</v>
      </c>
      <c r="L128" s="210">
        <f t="shared" si="294"/>
        <v>0</v>
      </c>
      <c r="M128" s="210">
        <f t="shared" si="294"/>
        <v>0</v>
      </c>
      <c r="N128" s="210">
        <f t="shared" si="294"/>
        <v>0</v>
      </c>
      <c r="O128" s="210">
        <f t="shared" si="294"/>
        <v>0</v>
      </c>
      <c r="P128" s="210">
        <f t="shared" si="294"/>
        <v>0</v>
      </c>
      <c r="Q128" s="243"/>
      <c r="R128" s="227">
        <f t="shared" ref="R128:W128" si="295">R127+R124+R119+R115+R107+R104</f>
        <v>15</v>
      </c>
      <c r="S128" s="210">
        <f t="shared" si="295"/>
        <v>15</v>
      </c>
      <c r="T128" s="210">
        <f t="shared" si="295"/>
        <v>0</v>
      </c>
      <c r="U128" s="210">
        <f t="shared" si="295"/>
        <v>0</v>
      </c>
      <c r="V128" s="210">
        <f t="shared" si="295"/>
        <v>0</v>
      </c>
      <c r="W128" s="210">
        <f t="shared" si="295"/>
        <v>4</v>
      </c>
      <c r="X128" s="234"/>
      <c r="Y128" s="228">
        <f t="shared" ref="Y128:AD128" si="296">Y127+Y124+Y119+Y115+Y107+Y104</f>
        <v>0</v>
      </c>
      <c r="Z128" s="191">
        <f t="shared" si="296"/>
        <v>0</v>
      </c>
      <c r="AA128" s="191">
        <f t="shared" si="296"/>
        <v>30</v>
      </c>
      <c r="AB128" s="191">
        <f t="shared" si="296"/>
        <v>0</v>
      </c>
      <c r="AC128" s="191">
        <f t="shared" si="296"/>
        <v>0</v>
      </c>
      <c r="AD128" s="191">
        <f t="shared" si="296"/>
        <v>4</v>
      </c>
      <c r="AE128" s="243"/>
      <c r="AF128" s="192">
        <f>AF127+AF124+AF119+AF115+AF107+AF104</f>
        <v>15</v>
      </c>
      <c r="AG128" s="191">
        <f>AG127+AG124+AG119+AG115+AG107+AG104</f>
        <v>0</v>
      </c>
      <c r="AH128" s="191">
        <f>AH127+AH124+AH119+AH115+AH107+AH104</f>
        <v>15</v>
      </c>
      <c r="AI128" s="191">
        <f>AI127+AI124+AI119+AI115+AI107+AI104</f>
        <v>0</v>
      </c>
      <c r="AJ128" s="191">
        <f>AJ127+AJ124+AJ119+AJ115+AJ107+AJ104</f>
        <v>4</v>
      </c>
      <c r="AK128" s="235"/>
      <c r="AL128" s="227">
        <f>AL127+AL124+AL119+AL115+AL107+AL104</f>
        <v>0</v>
      </c>
      <c r="AM128" s="210">
        <f>AM127+AM124+AM119+AM115+AM107+AM104</f>
        <v>0</v>
      </c>
      <c r="AN128" s="210">
        <f>AN127+AN124+AN119+AN115+AN107+AN104</f>
        <v>60</v>
      </c>
      <c r="AO128" s="210">
        <f>AO127+AO124+AO119+AO115+AO107+AO104</f>
        <v>0</v>
      </c>
      <c r="AP128" s="210">
        <f>AP127+AP124+AP119+AP115+AP107+AP104</f>
        <v>7</v>
      </c>
      <c r="AQ128" s="243"/>
      <c r="AR128" s="227">
        <f>AR127+AR124+AR119+AR115+AR107+AR104</f>
        <v>0</v>
      </c>
      <c r="AS128" s="210">
        <f>AS127+AS124+AS119+AS115+AS107+AS104</f>
        <v>0</v>
      </c>
      <c r="AT128" s="210">
        <f>AT127+AT124+AT119+AT115+AT107+AT104</f>
        <v>90</v>
      </c>
      <c r="AU128" s="210">
        <f>AU127+AU124+AU119+AU115+AU107+AU104</f>
        <v>60</v>
      </c>
      <c r="AV128" s="210">
        <f>AV127+AV124+AV119+AV115+AV107+AV104</f>
        <v>12</v>
      </c>
      <c r="AW128" s="234"/>
      <c r="AX128" s="228">
        <f>AX127+AX124+AX119+AX115+AX107+AX104</f>
        <v>0</v>
      </c>
      <c r="AY128" s="191">
        <f>AY127+AY124+AY119+AY115+AY107+AY104</f>
        <v>75</v>
      </c>
      <c r="AZ128" s="191">
        <f>AZ127+AZ124+AZ119+AZ115+AZ107+AZ104</f>
        <v>0</v>
      </c>
      <c r="BA128" s="191">
        <f>BA127+BA124+BA119+BA115+BA107+BA104</f>
        <v>60</v>
      </c>
      <c r="BB128" s="191">
        <f>BB127+BB124+BB119+BB115+BB107+BB104</f>
        <v>9</v>
      </c>
      <c r="BC128" s="243"/>
      <c r="BD128" s="192">
        <f t="shared" ref="BD128:BI128" si="297">BD127+BD124+BD119+BD115+BD107+BD104</f>
        <v>0</v>
      </c>
      <c r="BE128" s="191">
        <f t="shared" si="297"/>
        <v>15</v>
      </c>
      <c r="BF128" s="191">
        <f t="shared" si="297"/>
        <v>0</v>
      </c>
      <c r="BG128" s="191">
        <f t="shared" si="297"/>
        <v>0</v>
      </c>
      <c r="BH128" s="191">
        <f t="shared" si="297"/>
        <v>0</v>
      </c>
      <c r="BI128" s="191">
        <f t="shared" si="297"/>
        <v>2</v>
      </c>
      <c r="BJ128" s="235"/>
      <c r="BK128" s="227">
        <f t="shared" ref="BK128:BP128" si="298">BK127+BK124+BK119+BK115+BK107+BK104</f>
        <v>0</v>
      </c>
      <c r="BL128" s="210">
        <f t="shared" si="298"/>
        <v>0</v>
      </c>
      <c r="BM128" s="210">
        <f t="shared" si="298"/>
        <v>45</v>
      </c>
      <c r="BN128" s="210">
        <f t="shared" si="298"/>
        <v>0</v>
      </c>
      <c r="BO128" s="210">
        <f t="shared" si="298"/>
        <v>0</v>
      </c>
      <c r="BP128" s="210">
        <f t="shared" si="298"/>
        <v>4</v>
      </c>
      <c r="BQ128" s="243"/>
      <c r="BR128" s="227">
        <f>BR127+BR124+BR119+BR115+BR107+BR104</f>
        <v>0</v>
      </c>
      <c r="BS128" s="210">
        <f>BS127+BS124+BS119+BS115+BS107+BS104</f>
        <v>15</v>
      </c>
      <c r="BT128" s="210">
        <f>BT127+BT124+BT119+BT115+BT107+BT104</f>
        <v>0</v>
      </c>
      <c r="BU128" s="210">
        <f>BU127+BU124+BU119+BU115+BU107+BU104</f>
        <v>0</v>
      </c>
      <c r="BV128" s="210">
        <f>BV127+BV124+BV119+BV115+BV107+BV104</f>
        <v>2</v>
      </c>
      <c r="BW128" s="234"/>
      <c r="BX128" s="228">
        <f>BX127+BX124+BX119+BX115+BX107+BX104</f>
        <v>48</v>
      </c>
      <c r="BY128" s="94">
        <f>BY127+BY124+BY119+BY115+BY107+BY104</f>
        <v>44</v>
      </c>
    </row>
    <row r="129" spans="1:77" ht="30" customHeight="1" thickBot="1" x14ac:dyDescent="0.35">
      <c r="A129" s="184"/>
      <c r="B129" s="426" t="s">
        <v>159</v>
      </c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  <c r="V129" s="426"/>
      <c r="W129" s="426"/>
      <c r="X129" s="426"/>
      <c r="Y129" s="426"/>
      <c r="Z129" s="426"/>
      <c r="AA129" s="426"/>
      <c r="AB129" s="426"/>
      <c r="AC129" s="426"/>
      <c r="AD129" s="426"/>
      <c r="AE129" s="426"/>
      <c r="AF129" s="426"/>
      <c r="AG129" s="426"/>
      <c r="AH129" s="426"/>
      <c r="AI129" s="426"/>
      <c r="AJ129" s="426"/>
      <c r="AK129" s="426"/>
      <c r="AL129" s="426"/>
      <c r="AM129" s="426"/>
      <c r="AN129" s="426"/>
      <c r="AO129" s="426"/>
      <c r="AP129" s="426"/>
      <c r="AQ129" s="426"/>
      <c r="AR129" s="426"/>
      <c r="AS129" s="426"/>
      <c r="AT129" s="426"/>
      <c r="AU129" s="426"/>
      <c r="AV129" s="426"/>
      <c r="AW129" s="426"/>
      <c r="AX129" s="426"/>
      <c r="AY129" s="426"/>
      <c r="AZ129" s="426"/>
      <c r="BA129" s="426"/>
      <c r="BB129" s="426"/>
      <c r="BC129" s="426"/>
      <c r="BD129" s="426"/>
      <c r="BE129" s="426"/>
      <c r="BF129" s="426"/>
      <c r="BG129" s="426"/>
      <c r="BH129" s="426"/>
      <c r="BI129" s="426"/>
      <c r="BJ129" s="426"/>
      <c r="BK129" s="426"/>
      <c r="BL129" s="426"/>
      <c r="BM129" s="426"/>
      <c r="BN129" s="426"/>
      <c r="BO129" s="426"/>
      <c r="BP129" s="426"/>
      <c r="BQ129" s="426"/>
      <c r="BR129" s="426"/>
      <c r="BS129" s="426"/>
      <c r="BT129" s="426"/>
      <c r="BU129" s="426"/>
      <c r="BV129" s="426"/>
      <c r="BW129" s="426"/>
      <c r="BX129" s="426"/>
      <c r="BY129" s="427"/>
    </row>
    <row r="130" spans="1:77" s="51" customFormat="1" ht="24.9" customHeight="1" thickBot="1" x14ac:dyDescent="0.35">
      <c r="A130" s="222"/>
      <c r="B130" s="459" t="s">
        <v>44</v>
      </c>
      <c r="C130" s="459"/>
      <c r="D130" s="459"/>
      <c r="E130" s="459"/>
      <c r="F130" s="459"/>
      <c r="G130" s="459"/>
      <c r="H130" s="459"/>
      <c r="I130" s="459"/>
      <c r="J130" s="459"/>
      <c r="K130" s="459"/>
      <c r="L130" s="459"/>
      <c r="M130" s="459"/>
      <c r="N130" s="459"/>
      <c r="O130" s="459"/>
      <c r="P130" s="459"/>
      <c r="Q130" s="459"/>
      <c r="R130" s="459"/>
      <c r="S130" s="459"/>
      <c r="T130" s="459"/>
      <c r="U130" s="459"/>
      <c r="V130" s="459"/>
      <c r="W130" s="459"/>
      <c r="X130" s="459"/>
      <c r="Y130" s="459"/>
      <c r="Z130" s="459"/>
      <c r="AA130" s="459"/>
      <c r="AB130" s="459"/>
      <c r="AC130" s="459"/>
      <c r="AD130" s="459"/>
      <c r="AE130" s="459"/>
      <c r="AF130" s="459"/>
      <c r="AG130" s="459"/>
      <c r="AH130" s="459"/>
      <c r="AI130" s="459"/>
      <c r="AJ130" s="459"/>
      <c r="AK130" s="459"/>
      <c r="AL130" s="459"/>
      <c r="AM130" s="459"/>
      <c r="AN130" s="459"/>
      <c r="AO130" s="459"/>
      <c r="AP130" s="459"/>
      <c r="AQ130" s="459"/>
      <c r="AR130" s="459"/>
      <c r="AS130" s="459"/>
      <c r="AT130" s="459"/>
      <c r="AU130" s="459"/>
      <c r="AV130" s="459"/>
      <c r="AW130" s="459"/>
      <c r="AX130" s="459"/>
      <c r="AY130" s="459"/>
      <c r="AZ130" s="459"/>
      <c r="BA130" s="459"/>
      <c r="BB130" s="459"/>
      <c r="BC130" s="459"/>
      <c r="BD130" s="459"/>
      <c r="BE130" s="459"/>
      <c r="BF130" s="459"/>
      <c r="BG130" s="459"/>
      <c r="BH130" s="459"/>
      <c r="BI130" s="459"/>
      <c r="BJ130" s="459"/>
      <c r="BK130" s="459"/>
      <c r="BL130" s="459"/>
      <c r="BM130" s="459"/>
      <c r="BN130" s="459"/>
      <c r="BO130" s="459"/>
      <c r="BP130" s="459"/>
      <c r="BQ130" s="459"/>
      <c r="BR130" s="459"/>
      <c r="BS130" s="459"/>
      <c r="BT130" s="459"/>
      <c r="BU130" s="459"/>
      <c r="BV130" s="459"/>
      <c r="BW130" s="459"/>
      <c r="BX130" s="459"/>
      <c r="BY130" s="460"/>
    </row>
    <row r="131" spans="1:77" s="51" customFormat="1" ht="24.9" customHeight="1" thickBot="1" x14ac:dyDescent="0.35">
      <c r="A131" s="305"/>
      <c r="B131" s="459" t="s">
        <v>38</v>
      </c>
      <c r="C131" s="459"/>
      <c r="D131" s="459"/>
      <c r="E131" s="459"/>
      <c r="F131" s="459"/>
      <c r="G131" s="459"/>
      <c r="H131" s="459"/>
      <c r="I131" s="459"/>
      <c r="J131" s="459"/>
      <c r="K131" s="459"/>
      <c r="L131" s="459"/>
      <c r="M131" s="459"/>
      <c r="N131" s="459"/>
      <c r="O131" s="459"/>
      <c r="P131" s="459"/>
      <c r="Q131" s="459"/>
      <c r="R131" s="459"/>
      <c r="S131" s="459"/>
      <c r="T131" s="459"/>
      <c r="U131" s="459"/>
      <c r="V131" s="459"/>
      <c r="W131" s="459"/>
      <c r="X131" s="459"/>
      <c r="Y131" s="459"/>
      <c r="Z131" s="459"/>
      <c r="AA131" s="459"/>
      <c r="AB131" s="459"/>
      <c r="AC131" s="459"/>
      <c r="AD131" s="459"/>
      <c r="AE131" s="459"/>
      <c r="AF131" s="459"/>
      <c r="AG131" s="459"/>
      <c r="AH131" s="459"/>
      <c r="AI131" s="459"/>
      <c r="AJ131" s="459"/>
      <c r="AK131" s="459"/>
      <c r="AL131" s="459"/>
      <c r="AM131" s="459"/>
      <c r="AN131" s="459"/>
      <c r="AO131" s="459"/>
      <c r="AP131" s="459"/>
      <c r="AQ131" s="459"/>
      <c r="AR131" s="459"/>
      <c r="AS131" s="459"/>
      <c r="AT131" s="459"/>
      <c r="AU131" s="459"/>
      <c r="AV131" s="459"/>
      <c r="AW131" s="459"/>
      <c r="AX131" s="459"/>
      <c r="AY131" s="459"/>
      <c r="AZ131" s="459"/>
      <c r="BA131" s="459"/>
      <c r="BB131" s="459"/>
      <c r="BC131" s="459"/>
      <c r="BD131" s="459"/>
      <c r="BE131" s="459"/>
      <c r="BF131" s="459"/>
      <c r="BG131" s="459"/>
      <c r="BH131" s="459"/>
      <c r="BI131" s="459"/>
      <c r="BJ131" s="459"/>
      <c r="BK131" s="459"/>
      <c r="BL131" s="459"/>
      <c r="BM131" s="459"/>
      <c r="BN131" s="459"/>
      <c r="BO131" s="459"/>
      <c r="BP131" s="459"/>
      <c r="BQ131" s="459"/>
      <c r="BR131" s="459"/>
      <c r="BS131" s="459"/>
      <c r="BT131" s="459"/>
      <c r="BU131" s="459"/>
      <c r="BV131" s="459"/>
      <c r="BW131" s="459"/>
      <c r="BX131" s="459"/>
      <c r="BY131" s="460"/>
    </row>
    <row r="132" spans="1:77" ht="30" customHeight="1" x14ac:dyDescent="0.3">
      <c r="A132" s="490" t="s">
        <v>213</v>
      </c>
      <c r="B132" s="469" t="s">
        <v>0</v>
      </c>
      <c r="C132" s="527" t="s">
        <v>214</v>
      </c>
      <c r="D132" s="528"/>
      <c r="E132" s="528"/>
      <c r="F132" s="528"/>
      <c r="G132" s="528"/>
      <c r="H132" s="528"/>
      <c r="I132" s="528"/>
      <c r="J132" s="529"/>
      <c r="K132" s="435" t="s">
        <v>4</v>
      </c>
      <c r="L132" s="436"/>
      <c r="M132" s="436"/>
      <c r="N132" s="436"/>
      <c r="O132" s="436"/>
      <c r="P132" s="436"/>
      <c r="Q132" s="436"/>
      <c r="R132" s="436"/>
      <c r="S132" s="436"/>
      <c r="T132" s="436"/>
      <c r="U132" s="436"/>
      <c r="V132" s="436"/>
      <c r="W132" s="436"/>
      <c r="X132" s="437"/>
      <c r="Y132" s="436" t="s">
        <v>5</v>
      </c>
      <c r="Z132" s="436"/>
      <c r="AA132" s="436"/>
      <c r="AB132" s="436"/>
      <c r="AC132" s="436"/>
      <c r="AD132" s="436"/>
      <c r="AE132" s="436"/>
      <c r="AF132" s="436"/>
      <c r="AG132" s="436"/>
      <c r="AH132" s="436"/>
      <c r="AI132" s="436"/>
      <c r="AJ132" s="436"/>
      <c r="AK132" s="436"/>
      <c r="AL132" s="435" t="s">
        <v>6</v>
      </c>
      <c r="AM132" s="436"/>
      <c r="AN132" s="436"/>
      <c r="AO132" s="436"/>
      <c r="AP132" s="436"/>
      <c r="AQ132" s="436"/>
      <c r="AR132" s="436"/>
      <c r="AS132" s="436"/>
      <c r="AT132" s="436"/>
      <c r="AU132" s="436"/>
      <c r="AV132" s="436"/>
      <c r="AW132" s="437"/>
      <c r="AX132" s="436" t="s">
        <v>7</v>
      </c>
      <c r="AY132" s="436"/>
      <c r="AZ132" s="436"/>
      <c r="BA132" s="436"/>
      <c r="BB132" s="436"/>
      <c r="BC132" s="436"/>
      <c r="BD132" s="436"/>
      <c r="BE132" s="436"/>
      <c r="BF132" s="436"/>
      <c r="BG132" s="436"/>
      <c r="BH132" s="436"/>
      <c r="BI132" s="436"/>
      <c r="BJ132" s="436"/>
      <c r="BK132" s="435" t="s">
        <v>8</v>
      </c>
      <c r="BL132" s="436"/>
      <c r="BM132" s="436"/>
      <c r="BN132" s="436"/>
      <c r="BO132" s="436"/>
      <c r="BP132" s="436"/>
      <c r="BQ132" s="436"/>
      <c r="BR132" s="436"/>
      <c r="BS132" s="436"/>
      <c r="BT132" s="436"/>
      <c r="BU132" s="436"/>
      <c r="BV132" s="436"/>
      <c r="BW132" s="437"/>
      <c r="BX132" s="533" t="s">
        <v>208</v>
      </c>
      <c r="BY132" s="430" t="s">
        <v>224</v>
      </c>
    </row>
    <row r="133" spans="1:77" ht="30" customHeight="1" thickBot="1" x14ac:dyDescent="0.35">
      <c r="A133" s="491"/>
      <c r="B133" s="462"/>
      <c r="C133" s="530"/>
      <c r="D133" s="531"/>
      <c r="E133" s="531"/>
      <c r="F133" s="531"/>
      <c r="G133" s="531"/>
      <c r="H133" s="531"/>
      <c r="I133" s="531"/>
      <c r="J133" s="532"/>
      <c r="K133" s="511" t="s">
        <v>9</v>
      </c>
      <c r="L133" s="512"/>
      <c r="M133" s="512"/>
      <c r="N133" s="512"/>
      <c r="O133" s="512"/>
      <c r="P133" s="512"/>
      <c r="Q133" s="513"/>
      <c r="R133" s="512" t="s">
        <v>220</v>
      </c>
      <c r="S133" s="512"/>
      <c r="T133" s="512"/>
      <c r="U133" s="512"/>
      <c r="V133" s="512"/>
      <c r="W133" s="512"/>
      <c r="X133" s="514"/>
      <c r="Y133" s="512" t="s">
        <v>10</v>
      </c>
      <c r="Z133" s="512"/>
      <c r="AA133" s="512"/>
      <c r="AB133" s="512"/>
      <c r="AC133" s="512"/>
      <c r="AD133" s="512"/>
      <c r="AE133" s="513"/>
      <c r="AF133" s="512" t="s">
        <v>11</v>
      </c>
      <c r="AG133" s="512"/>
      <c r="AH133" s="512"/>
      <c r="AI133" s="512"/>
      <c r="AJ133" s="512"/>
      <c r="AK133" s="512"/>
      <c r="AL133" s="511" t="s">
        <v>12</v>
      </c>
      <c r="AM133" s="512"/>
      <c r="AN133" s="512"/>
      <c r="AO133" s="512"/>
      <c r="AP133" s="512"/>
      <c r="AQ133" s="513"/>
      <c r="AR133" s="512" t="s">
        <v>13</v>
      </c>
      <c r="AS133" s="512"/>
      <c r="AT133" s="512"/>
      <c r="AU133" s="512"/>
      <c r="AV133" s="512"/>
      <c r="AW133" s="514"/>
      <c r="AX133" s="512" t="s">
        <v>14</v>
      </c>
      <c r="AY133" s="512"/>
      <c r="AZ133" s="512"/>
      <c r="BA133" s="512"/>
      <c r="BB133" s="512"/>
      <c r="BC133" s="512"/>
      <c r="BD133" s="518" t="s">
        <v>15</v>
      </c>
      <c r="BE133" s="512"/>
      <c r="BF133" s="512"/>
      <c r="BG133" s="512"/>
      <c r="BH133" s="512"/>
      <c r="BI133" s="512"/>
      <c r="BJ133" s="512"/>
      <c r="BK133" s="511" t="s">
        <v>16</v>
      </c>
      <c r="BL133" s="512"/>
      <c r="BM133" s="512"/>
      <c r="BN133" s="512"/>
      <c r="BO133" s="512"/>
      <c r="BP133" s="512"/>
      <c r="BQ133" s="512"/>
      <c r="BR133" s="518" t="s">
        <v>17</v>
      </c>
      <c r="BS133" s="512"/>
      <c r="BT133" s="512"/>
      <c r="BU133" s="512"/>
      <c r="BV133" s="448"/>
      <c r="BW133" s="73"/>
      <c r="BX133" s="534"/>
      <c r="BY133" s="431"/>
    </row>
    <row r="134" spans="1:77" s="177" customFormat="1" ht="133.19999999999999" customHeight="1" thickBot="1" x14ac:dyDescent="0.35">
      <c r="A134" s="492"/>
      <c r="B134" s="463"/>
      <c r="C134" s="108" t="s">
        <v>1</v>
      </c>
      <c r="D134" s="106" t="s">
        <v>217</v>
      </c>
      <c r="E134" s="106" t="s">
        <v>3</v>
      </c>
      <c r="F134" s="106" t="str">
        <f>E.I.!$F$20</f>
        <v>ZAJĘCIA WARSZTATOWE</v>
      </c>
      <c r="G134" s="106" t="s">
        <v>195</v>
      </c>
      <c r="H134" s="106" t="s">
        <v>215</v>
      </c>
      <c r="I134" s="106" t="s">
        <v>219</v>
      </c>
      <c r="J134" s="178" t="s">
        <v>164</v>
      </c>
      <c r="K134" s="106" t="s">
        <v>217</v>
      </c>
      <c r="L134" s="180" t="s">
        <v>3</v>
      </c>
      <c r="M134" s="180" t="str">
        <f>$F$9</f>
        <v>ZAJĘCIA WARSZTATOWE</v>
      </c>
      <c r="N134" s="180" t="str">
        <f>$H$9</f>
        <v>LEKTORATY J. OBCYCH</v>
      </c>
      <c r="O134" s="106" t="s">
        <v>219</v>
      </c>
      <c r="P134" s="180" t="s">
        <v>18</v>
      </c>
      <c r="Q134" s="160" t="s">
        <v>212</v>
      </c>
      <c r="R134" s="106" t="s">
        <v>217</v>
      </c>
      <c r="S134" s="180" t="s">
        <v>3</v>
      </c>
      <c r="T134" s="180" t="str">
        <f>$F$9</f>
        <v>ZAJĘCIA WARSZTATOWE</v>
      </c>
      <c r="U134" s="181" t="str">
        <f>$H$9</f>
        <v>LEKTORATY J. OBCYCH</v>
      </c>
      <c r="V134" s="106" t="s">
        <v>219</v>
      </c>
      <c r="W134" s="180" t="s">
        <v>18</v>
      </c>
      <c r="X134" s="111" t="s">
        <v>212</v>
      </c>
      <c r="Y134" s="106" t="s">
        <v>217</v>
      </c>
      <c r="Z134" s="180" t="s">
        <v>3</v>
      </c>
      <c r="AA134" s="180" t="str">
        <f>$F$9</f>
        <v>ZAJĘCIA WARSZTATOWE</v>
      </c>
      <c r="AB134" s="106" t="s">
        <v>215</v>
      </c>
      <c r="AC134" s="180" t="str">
        <f>$J$9</f>
        <v>PRAKTYKI ZAWODOWE</v>
      </c>
      <c r="AD134" s="180" t="s">
        <v>18</v>
      </c>
      <c r="AE134" s="160" t="s">
        <v>212</v>
      </c>
      <c r="AF134" s="106" t="s">
        <v>217</v>
      </c>
      <c r="AG134" s="180" t="s">
        <v>3</v>
      </c>
      <c r="AH134" s="180" t="str">
        <f>$F$9</f>
        <v>ZAJĘCIA WARSZTATOWE</v>
      </c>
      <c r="AI134" s="106" t="s">
        <v>215</v>
      </c>
      <c r="AJ134" s="180" t="s">
        <v>18</v>
      </c>
      <c r="AK134" s="111" t="s">
        <v>212</v>
      </c>
      <c r="AL134" s="106" t="s">
        <v>217</v>
      </c>
      <c r="AM134" s="180" t="s">
        <v>3</v>
      </c>
      <c r="AN134" s="180" t="str">
        <f>$F$9</f>
        <v>ZAJĘCIA WARSZTATOWE</v>
      </c>
      <c r="AO134" s="106" t="s">
        <v>215</v>
      </c>
      <c r="AP134" s="180" t="s">
        <v>18</v>
      </c>
      <c r="AQ134" s="160" t="s">
        <v>212</v>
      </c>
      <c r="AR134" s="106" t="s">
        <v>217</v>
      </c>
      <c r="AS134" s="180" t="s">
        <v>3</v>
      </c>
      <c r="AT134" s="180" t="str">
        <f>$F$9</f>
        <v>ZAJĘCIA WARSZTATOWE</v>
      </c>
      <c r="AU134" s="180" t="str">
        <f>$J$9</f>
        <v>PRAKTYKI ZAWODOWE</v>
      </c>
      <c r="AV134" s="180" t="s">
        <v>18</v>
      </c>
      <c r="AW134" s="111" t="s">
        <v>212</v>
      </c>
      <c r="AX134" s="179" t="str">
        <f>E.I.!$D$9</f>
        <v>WYKŁADY</v>
      </c>
      <c r="AY134" s="180" t="str">
        <f>$F$9</f>
        <v>ZAJĘCIA WARSZTATOWE</v>
      </c>
      <c r="AZ134" s="180" t="str">
        <f>$G$9</f>
        <v>SEMINARIUM</v>
      </c>
      <c r="BA134" s="180" t="str">
        <f>$J$9</f>
        <v>PRAKTYKI ZAWODOWE</v>
      </c>
      <c r="BB134" s="180" t="str">
        <f>$AV$9</f>
        <v>ECTS</v>
      </c>
      <c r="BC134" s="160" t="s">
        <v>212</v>
      </c>
      <c r="BD134" s="180" t="str">
        <f>E.I.!$D$9</f>
        <v>WYKŁADY</v>
      </c>
      <c r="BE134" s="180" t="s">
        <v>3</v>
      </c>
      <c r="BF134" s="180" t="str">
        <f>$F$9</f>
        <v>ZAJĘCIA WARSZTATOWE</v>
      </c>
      <c r="BG134" s="180" t="str">
        <f>$G$9</f>
        <v>SEMINARIUM</v>
      </c>
      <c r="BH134" s="180" t="str">
        <f>$J$9</f>
        <v>PRAKTYKI ZAWODOWE</v>
      </c>
      <c r="BI134" s="180" t="s">
        <v>18</v>
      </c>
      <c r="BJ134" s="161" t="s">
        <v>212</v>
      </c>
      <c r="BK134" s="179" t="str">
        <f>E.I.!$D$9</f>
        <v>WYKŁADY</v>
      </c>
      <c r="BL134" s="180" t="s">
        <v>3</v>
      </c>
      <c r="BM134" s="180" t="str">
        <f>$F$9</f>
        <v>ZAJĘCIA WARSZTATOWE</v>
      </c>
      <c r="BN134" s="180" t="str">
        <f>$G$9</f>
        <v>SEMINARIUM</v>
      </c>
      <c r="BO134" s="180" t="str">
        <f>$J$9</f>
        <v>PRAKTYKI ZAWODOWE</v>
      </c>
      <c r="BP134" s="180" t="s">
        <v>18</v>
      </c>
      <c r="BQ134" s="160" t="s">
        <v>212</v>
      </c>
      <c r="BR134" s="180" t="str">
        <f>E.I.!$D$9</f>
        <v>WYKŁADY</v>
      </c>
      <c r="BS134" s="180" t="str">
        <f>$F$9</f>
        <v>ZAJĘCIA WARSZTATOWE</v>
      </c>
      <c r="BT134" s="182" t="str">
        <f>$AZ$9</f>
        <v>SEMINARIUM</v>
      </c>
      <c r="BU134" s="180" t="str">
        <f>$J$9</f>
        <v>PRAKTYKI ZAWODOWE</v>
      </c>
      <c r="BV134" s="182" t="s">
        <v>18</v>
      </c>
      <c r="BW134" s="111" t="s">
        <v>212</v>
      </c>
      <c r="BX134" s="535"/>
      <c r="BY134" s="432"/>
    </row>
    <row r="135" spans="1:77" s="27" customFormat="1" ht="20.100000000000001" customHeight="1" thickBot="1" x14ac:dyDescent="0.35">
      <c r="A135" s="175"/>
      <c r="B135" s="536" t="s">
        <v>38</v>
      </c>
      <c r="C135" s="536"/>
      <c r="D135" s="536"/>
      <c r="E135" s="536"/>
      <c r="F135" s="536"/>
      <c r="G135" s="536"/>
      <c r="H135" s="536"/>
      <c r="I135" s="536"/>
      <c r="J135" s="536"/>
      <c r="K135" s="536"/>
      <c r="L135" s="536"/>
      <c r="M135" s="536"/>
      <c r="N135" s="536"/>
      <c r="O135" s="536"/>
      <c r="P135" s="536"/>
      <c r="Q135" s="536"/>
      <c r="R135" s="536"/>
      <c r="S135" s="536"/>
      <c r="T135" s="536"/>
      <c r="U135" s="536"/>
      <c r="V135" s="536"/>
      <c r="W135" s="536"/>
      <c r="X135" s="536"/>
      <c r="Y135" s="536"/>
      <c r="Z135" s="536"/>
      <c r="AA135" s="536"/>
      <c r="AB135" s="536"/>
      <c r="AC135" s="536"/>
      <c r="AD135" s="536"/>
      <c r="AE135" s="536"/>
      <c r="AF135" s="536"/>
      <c r="AG135" s="536"/>
      <c r="AH135" s="536"/>
      <c r="AI135" s="536"/>
      <c r="AJ135" s="536"/>
      <c r="AK135" s="536"/>
      <c r="AL135" s="536"/>
      <c r="AM135" s="536"/>
      <c r="AN135" s="536"/>
      <c r="AO135" s="536"/>
      <c r="AP135" s="536"/>
      <c r="AQ135" s="536"/>
      <c r="AR135" s="536"/>
      <c r="AS135" s="536"/>
      <c r="AT135" s="536"/>
      <c r="AU135" s="536"/>
      <c r="AV135" s="536"/>
      <c r="AW135" s="536"/>
      <c r="AX135" s="536"/>
      <c r="AY135" s="536"/>
      <c r="AZ135" s="536"/>
      <c r="BA135" s="536"/>
      <c r="BB135" s="536"/>
      <c r="BC135" s="536"/>
      <c r="BD135" s="536"/>
      <c r="BE135" s="536"/>
      <c r="BF135" s="536"/>
      <c r="BG135" s="536"/>
      <c r="BH135" s="536"/>
      <c r="BI135" s="536"/>
      <c r="BJ135" s="536"/>
      <c r="BK135" s="536"/>
      <c r="BL135" s="536"/>
      <c r="BM135" s="536"/>
      <c r="BN135" s="536"/>
      <c r="BO135" s="536"/>
      <c r="BP135" s="536"/>
      <c r="BQ135" s="536"/>
      <c r="BR135" s="536"/>
      <c r="BS135" s="536"/>
      <c r="BT135" s="536"/>
      <c r="BU135" s="536"/>
      <c r="BV135" s="536"/>
      <c r="BW135" s="536"/>
      <c r="BX135" s="536"/>
      <c r="BY135" s="537"/>
    </row>
    <row r="136" spans="1:77" s="27" customFormat="1" ht="35.1" customHeight="1" x14ac:dyDescent="0.3">
      <c r="A136" s="79">
        <v>65</v>
      </c>
      <c r="B136" s="202" t="s">
        <v>122</v>
      </c>
      <c r="C136" s="79">
        <f t="shared" ref="C136" si="299">SUM(D136:J136)</f>
        <v>30</v>
      </c>
      <c r="D136" s="66">
        <f>K136+R136+Y136+AF136+AL136+AR136+AX136+BD136+BK136+BR136</f>
        <v>15</v>
      </c>
      <c r="E136" s="66"/>
      <c r="F136" s="66">
        <f t="shared" ref="F136:F146" si="300">M136+T136+AA136+AH136+AN136+AT136+AY136+BF136+BM136+BS136</f>
        <v>15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5"/>
      <c r="R136" s="74"/>
      <c r="S136" s="66"/>
      <c r="T136" s="66"/>
      <c r="U136" s="66"/>
      <c r="V136" s="66"/>
      <c r="W136" s="57"/>
      <c r="X136" s="84"/>
      <c r="Y136" s="79">
        <v>15</v>
      </c>
      <c r="Z136" s="66"/>
      <c r="AA136" s="66">
        <v>15</v>
      </c>
      <c r="AB136" s="66"/>
      <c r="AC136" s="66"/>
      <c r="AD136" s="57">
        <v>2</v>
      </c>
      <c r="AE136" s="155" t="s">
        <v>209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5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5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5"/>
      <c r="BR136" s="74"/>
      <c r="BS136" s="66"/>
      <c r="BT136" s="66"/>
      <c r="BU136" s="66"/>
      <c r="BV136" s="57"/>
      <c r="BW136" s="84"/>
      <c r="BX136" s="79">
        <f t="shared" ref="BX136:BX149" si="301">P136+W136+AD136+AJ136+AP136+AV136+BB136+BI136+BP136+BV136</f>
        <v>2</v>
      </c>
      <c r="BY136" s="68">
        <v>1</v>
      </c>
    </row>
    <row r="137" spans="1:77" s="27" customFormat="1" ht="35.1" customHeight="1" x14ac:dyDescent="0.3">
      <c r="A137" s="62">
        <v>66</v>
      </c>
      <c r="B137" s="203" t="s">
        <v>144</v>
      </c>
      <c r="C137" s="62">
        <f t="shared" ref="C137:C149" si="302">SUM(D137:J137)</f>
        <v>30</v>
      </c>
      <c r="D137" s="11">
        <f>K137+R137+Y137+AF137+AL137+AR137+AX137+BD137+BK137+BR137</f>
        <v>15</v>
      </c>
      <c r="E137" s="11"/>
      <c r="F137" s="11">
        <f t="shared" si="300"/>
        <v>15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6"/>
      <c r="AF137" s="18">
        <v>15</v>
      </c>
      <c r="AG137" s="11"/>
      <c r="AH137" s="11">
        <v>15</v>
      </c>
      <c r="AI137" s="11"/>
      <c r="AJ137" s="10">
        <v>5</v>
      </c>
      <c r="AK137" s="81" t="s">
        <v>209</v>
      </c>
      <c r="AL137" s="18"/>
      <c r="AM137" s="11"/>
      <c r="AN137" s="11"/>
      <c r="AO137" s="11"/>
      <c r="AP137" s="10"/>
      <c r="AQ137" s="156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6"/>
      <c r="BR137" s="18"/>
      <c r="BS137" s="11"/>
      <c r="BT137" s="11"/>
      <c r="BU137" s="11"/>
      <c r="BV137" s="10"/>
      <c r="BW137" s="55"/>
      <c r="BX137" s="62">
        <f t="shared" si="301"/>
        <v>5</v>
      </c>
      <c r="BY137" s="59">
        <v>2</v>
      </c>
    </row>
    <row r="138" spans="1:77" s="27" customFormat="1" ht="35.1" customHeight="1" x14ac:dyDescent="0.3">
      <c r="A138" s="62">
        <v>67</v>
      </c>
      <c r="B138" s="203" t="s">
        <v>123</v>
      </c>
      <c r="C138" s="62">
        <f t="shared" si="302"/>
        <v>30</v>
      </c>
      <c r="D138" s="11">
        <f>K138+R138+Y138+AF138+AL138+AR138+AX138+BD138+BK138+BR138</f>
        <v>15</v>
      </c>
      <c r="E138" s="11"/>
      <c r="F138" s="11">
        <f t="shared" si="300"/>
        <v>15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81"/>
      <c r="AL138" s="18">
        <v>15</v>
      </c>
      <c r="AM138" s="11"/>
      <c r="AN138" s="11">
        <v>15</v>
      </c>
      <c r="AO138" s="11"/>
      <c r="AP138" s="10">
        <v>4</v>
      </c>
      <c r="AQ138" s="156" t="s">
        <v>211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6"/>
      <c r="BR138" s="18"/>
      <c r="BS138" s="11"/>
      <c r="BT138" s="11"/>
      <c r="BU138" s="11"/>
      <c r="BV138" s="10"/>
      <c r="BW138" s="55"/>
      <c r="BX138" s="62">
        <f t="shared" si="301"/>
        <v>4</v>
      </c>
      <c r="BY138" s="59">
        <v>2</v>
      </c>
    </row>
    <row r="139" spans="1:77" s="27" customFormat="1" ht="50.1" customHeight="1" x14ac:dyDescent="0.3">
      <c r="A139" s="62">
        <v>68</v>
      </c>
      <c r="B139" s="203" t="s">
        <v>154</v>
      </c>
      <c r="C139" s="62">
        <f t="shared" si="302"/>
        <v>30</v>
      </c>
      <c r="D139" s="11"/>
      <c r="E139" s="11"/>
      <c r="F139" s="11">
        <f t="shared" si="300"/>
        <v>30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6"/>
      <c r="AR139" s="18"/>
      <c r="AS139" s="11"/>
      <c r="AT139" s="11">
        <v>30</v>
      </c>
      <c r="AU139" s="11"/>
      <c r="AV139" s="10">
        <v>4</v>
      </c>
      <c r="AW139" s="55" t="s">
        <v>211</v>
      </c>
      <c r="AX139" s="62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6"/>
      <c r="BR139" s="18"/>
      <c r="BS139" s="11"/>
      <c r="BT139" s="11"/>
      <c r="BU139" s="11"/>
      <c r="BV139" s="10"/>
      <c r="BW139" s="55"/>
      <c r="BX139" s="62">
        <f t="shared" si="301"/>
        <v>4</v>
      </c>
      <c r="BY139" s="59">
        <v>4</v>
      </c>
    </row>
    <row r="140" spans="1:77" s="27" customFormat="1" ht="35.1" customHeight="1" x14ac:dyDescent="0.3">
      <c r="A140" s="62">
        <v>69</v>
      </c>
      <c r="B140" s="203" t="s">
        <v>124</v>
      </c>
      <c r="C140" s="62">
        <f t="shared" si="302"/>
        <v>30</v>
      </c>
      <c r="D140" s="11"/>
      <c r="E140" s="11"/>
      <c r="F140" s="11">
        <f t="shared" si="300"/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6"/>
      <c r="AF140" s="18"/>
      <c r="AG140" s="11"/>
      <c r="AH140" s="11">
        <v>30</v>
      </c>
      <c r="AI140" s="11"/>
      <c r="AJ140" s="10">
        <v>5</v>
      </c>
      <c r="AK140" s="81" t="s">
        <v>209</v>
      </c>
      <c r="AL140" s="18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6"/>
      <c r="BR140" s="18"/>
      <c r="BS140" s="11"/>
      <c r="BT140" s="11"/>
      <c r="BU140" s="11"/>
      <c r="BV140" s="10"/>
      <c r="BW140" s="55"/>
      <c r="BX140" s="62">
        <f t="shared" si="301"/>
        <v>5</v>
      </c>
      <c r="BY140" s="59">
        <v>5</v>
      </c>
    </row>
    <row r="141" spans="1:77" s="27" customFormat="1" ht="35.1" customHeight="1" x14ac:dyDescent="0.3">
      <c r="A141" s="62">
        <v>70</v>
      </c>
      <c r="B141" s="203" t="s">
        <v>125</v>
      </c>
      <c r="C141" s="62">
        <f t="shared" si="302"/>
        <v>30</v>
      </c>
      <c r="D141" s="11"/>
      <c r="E141" s="11"/>
      <c r="F141" s="11">
        <f t="shared" si="300"/>
        <v>30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6"/>
      <c r="AF141" s="18"/>
      <c r="AG141" s="11"/>
      <c r="AH141" s="11"/>
      <c r="AI141" s="11"/>
      <c r="AJ141" s="10"/>
      <c r="AK141" s="81"/>
      <c r="AL141" s="18"/>
      <c r="AM141" s="11"/>
      <c r="AN141" s="11">
        <v>30</v>
      </c>
      <c r="AO141" s="11"/>
      <c r="AP141" s="10">
        <v>3</v>
      </c>
      <c r="AQ141" s="156" t="s">
        <v>209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6"/>
      <c r="BR141" s="18"/>
      <c r="BS141" s="11"/>
      <c r="BT141" s="11"/>
      <c r="BU141" s="11"/>
      <c r="BV141" s="10"/>
      <c r="BW141" s="55"/>
      <c r="BX141" s="62">
        <f t="shared" si="301"/>
        <v>3</v>
      </c>
      <c r="BY141" s="59">
        <v>3</v>
      </c>
    </row>
    <row r="142" spans="1:77" s="27" customFormat="1" ht="20.100000000000001" customHeight="1" x14ac:dyDescent="0.3">
      <c r="A142" s="62">
        <v>71</v>
      </c>
      <c r="B142" s="30" t="s">
        <v>136</v>
      </c>
      <c r="C142" s="62">
        <f t="shared" si="302"/>
        <v>30</v>
      </c>
      <c r="D142" s="11"/>
      <c r="E142" s="11"/>
      <c r="F142" s="11">
        <f t="shared" si="300"/>
        <v>30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6"/>
      <c r="BD142" s="18"/>
      <c r="BE142" s="11"/>
      <c r="BF142" s="11">
        <v>30</v>
      </c>
      <c r="BG142" s="11"/>
      <c r="BH142" s="11"/>
      <c r="BI142" s="10">
        <v>4</v>
      </c>
      <c r="BJ142" s="81" t="s">
        <v>211</v>
      </c>
      <c r="BK142" s="18"/>
      <c r="BL142" s="11"/>
      <c r="BM142" s="11"/>
      <c r="BN142" s="11"/>
      <c r="BO142" s="11"/>
      <c r="BP142" s="10"/>
      <c r="BQ142" s="156"/>
      <c r="BR142" s="18"/>
      <c r="BS142" s="11"/>
      <c r="BT142" s="11"/>
      <c r="BU142" s="11"/>
      <c r="BV142" s="10"/>
      <c r="BW142" s="55"/>
      <c r="BX142" s="62">
        <f t="shared" si="301"/>
        <v>4</v>
      </c>
      <c r="BY142" s="59">
        <v>3</v>
      </c>
    </row>
    <row r="143" spans="1:77" s="183" customFormat="1" ht="35.1" customHeight="1" x14ac:dyDescent="0.3">
      <c r="A143" s="199">
        <v>72</v>
      </c>
      <c r="B143" s="203" t="s">
        <v>126</v>
      </c>
      <c r="C143" s="199">
        <f t="shared" si="302"/>
        <v>45</v>
      </c>
      <c r="D143" s="38"/>
      <c r="E143" s="38"/>
      <c r="F143" s="11">
        <f t="shared" si="300"/>
        <v>45</v>
      </c>
      <c r="G143" s="38"/>
      <c r="H143" s="38"/>
      <c r="I143" s="38"/>
      <c r="J143" s="200"/>
      <c r="K143" s="205"/>
      <c r="L143" s="38"/>
      <c r="M143" s="38"/>
      <c r="N143" s="38"/>
      <c r="O143" s="38"/>
      <c r="P143" s="249"/>
      <c r="Q143" s="241"/>
      <c r="R143" s="205"/>
      <c r="S143" s="38"/>
      <c r="T143" s="38"/>
      <c r="U143" s="38"/>
      <c r="V143" s="38"/>
      <c r="W143" s="249"/>
      <c r="X143" s="231"/>
      <c r="Y143" s="199"/>
      <c r="Z143" s="38"/>
      <c r="AA143" s="38"/>
      <c r="AB143" s="38"/>
      <c r="AC143" s="38"/>
      <c r="AD143" s="249"/>
      <c r="AE143" s="241"/>
      <c r="AF143" s="205"/>
      <c r="AG143" s="38"/>
      <c r="AH143" s="38"/>
      <c r="AI143" s="38"/>
      <c r="AJ143" s="249"/>
      <c r="AK143" s="232"/>
      <c r="AL143" s="205"/>
      <c r="AM143" s="38"/>
      <c r="AN143" s="38">
        <v>45</v>
      </c>
      <c r="AO143" s="38"/>
      <c r="AP143" s="249">
        <v>5</v>
      </c>
      <c r="AQ143" s="241" t="s">
        <v>209</v>
      </c>
      <c r="AR143" s="205"/>
      <c r="AS143" s="38"/>
      <c r="AT143" s="38"/>
      <c r="AU143" s="38"/>
      <c r="AV143" s="249"/>
      <c r="AW143" s="231"/>
      <c r="AX143" s="199"/>
      <c r="AY143" s="38"/>
      <c r="AZ143" s="38"/>
      <c r="BA143" s="38"/>
      <c r="BB143" s="249"/>
      <c r="BC143" s="241"/>
      <c r="BD143" s="205"/>
      <c r="BE143" s="38"/>
      <c r="BF143" s="38"/>
      <c r="BG143" s="38"/>
      <c r="BH143" s="38"/>
      <c r="BI143" s="249"/>
      <c r="BJ143" s="232"/>
      <c r="BK143" s="205"/>
      <c r="BL143" s="38"/>
      <c r="BM143" s="38"/>
      <c r="BN143" s="38"/>
      <c r="BO143" s="38"/>
      <c r="BP143" s="249"/>
      <c r="BQ143" s="241"/>
      <c r="BR143" s="205"/>
      <c r="BS143" s="38"/>
      <c r="BT143" s="38"/>
      <c r="BU143" s="38"/>
      <c r="BV143" s="249"/>
      <c r="BW143" s="231"/>
      <c r="BX143" s="199">
        <f t="shared" si="301"/>
        <v>5</v>
      </c>
      <c r="BY143" s="200">
        <v>3</v>
      </c>
    </row>
    <row r="144" spans="1:77" s="27" customFormat="1" ht="35.1" customHeight="1" x14ac:dyDescent="0.3">
      <c r="A144" s="62">
        <v>73</v>
      </c>
      <c r="B144" s="203" t="s">
        <v>127</v>
      </c>
      <c r="C144" s="62">
        <f t="shared" si="302"/>
        <v>30</v>
      </c>
      <c r="D144" s="11"/>
      <c r="E144" s="11"/>
      <c r="F144" s="11">
        <f t="shared" si="300"/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6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6" t="s">
        <v>211</v>
      </c>
      <c r="BR144" s="18"/>
      <c r="BS144" s="11"/>
      <c r="BT144" s="11"/>
      <c r="BU144" s="11"/>
      <c r="BV144" s="10"/>
      <c r="BW144" s="55"/>
      <c r="BX144" s="62">
        <f t="shared" si="301"/>
        <v>3</v>
      </c>
      <c r="BY144" s="59">
        <v>3</v>
      </c>
    </row>
    <row r="145" spans="1:77" s="27" customFormat="1" ht="20.100000000000001" customHeight="1" x14ac:dyDescent="0.3">
      <c r="A145" s="62">
        <v>74</v>
      </c>
      <c r="B145" s="30" t="s">
        <v>194</v>
      </c>
      <c r="C145" s="62">
        <f t="shared" si="302"/>
        <v>15</v>
      </c>
      <c r="D145" s="11"/>
      <c r="E145" s="11"/>
      <c r="F145" s="11">
        <f t="shared" si="300"/>
        <v>15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55"/>
      <c r="AX145" s="62"/>
      <c r="AY145" s="11">
        <v>15</v>
      </c>
      <c r="AZ145" s="11"/>
      <c r="BA145" s="11"/>
      <c r="BB145" s="10">
        <v>2</v>
      </c>
      <c r="BC145" s="156" t="s">
        <v>211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6"/>
      <c r="BR145" s="18"/>
      <c r="BS145" s="11"/>
      <c r="BT145" s="11"/>
      <c r="BU145" s="11"/>
      <c r="BV145" s="10"/>
      <c r="BW145" s="55"/>
      <c r="BX145" s="62">
        <f t="shared" si="301"/>
        <v>2</v>
      </c>
      <c r="BY145" s="59">
        <v>2</v>
      </c>
    </row>
    <row r="146" spans="1:77" s="27" customFormat="1" ht="20.100000000000001" customHeight="1" x14ac:dyDescent="0.3">
      <c r="A146" s="62">
        <v>75</v>
      </c>
      <c r="B146" s="30" t="s">
        <v>155</v>
      </c>
      <c r="C146" s="62">
        <f t="shared" si="302"/>
        <v>30</v>
      </c>
      <c r="D146" s="11"/>
      <c r="E146" s="11"/>
      <c r="F146" s="11">
        <f t="shared" si="300"/>
        <v>30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6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6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6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6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6"/>
      <c r="BR146" s="18"/>
      <c r="BS146" s="11">
        <v>30</v>
      </c>
      <c r="BT146" s="11"/>
      <c r="BU146" s="11"/>
      <c r="BV146" s="10">
        <v>4</v>
      </c>
      <c r="BW146" s="55" t="s">
        <v>211</v>
      </c>
      <c r="BX146" s="62">
        <f t="shared" si="301"/>
        <v>4</v>
      </c>
      <c r="BY146" s="59">
        <v>3</v>
      </c>
    </row>
    <row r="147" spans="1:77" s="27" customFormat="1" ht="35.1" customHeight="1" x14ac:dyDescent="0.3">
      <c r="A147" s="62">
        <v>76</v>
      </c>
      <c r="B147" s="203" t="s">
        <v>145</v>
      </c>
      <c r="C147" s="62">
        <f t="shared" si="302"/>
        <v>15</v>
      </c>
      <c r="D147" s="11"/>
      <c r="E147" s="11">
        <f>L147+S147+Z147+AG147+AM147+AS147+BE147+BL147</f>
        <v>15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6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6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6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6"/>
      <c r="BD147" s="18"/>
      <c r="BE147" s="11"/>
      <c r="BF147" s="11"/>
      <c r="BG147" s="11"/>
      <c r="BH147" s="11"/>
      <c r="BI147" s="10"/>
      <c r="BJ147" s="81"/>
      <c r="BK147" s="18"/>
      <c r="BL147" s="11">
        <v>15</v>
      </c>
      <c r="BM147" s="11"/>
      <c r="BN147" s="11"/>
      <c r="BO147" s="11"/>
      <c r="BP147" s="10">
        <v>2</v>
      </c>
      <c r="BQ147" s="156" t="s">
        <v>211</v>
      </c>
      <c r="BR147" s="18"/>
      <c r="BS147" s="11"/>
      <c r="BT147" s="11"/>
      <c r="BU147" s="11"/>
      <c r="BV147" s="10"/>
      <c r="BW147" s="55"/>
      <c r="BX147" s="62">
        <f t="shared" si="301"/>
        <v>2</v>
      </c>
      <c r="BY147" s="59">
        <v>1</v>
      </c>
    </row>
    <row r="148" spans="1:77" s="27" customFormat="1" ht="20.100000000000001" customHeight="1" x14ac:dyDescent="0.3">
      <c r="A148" s="62">
        <v>77</v>
      </c>
      <c r="B148" s="30" t="s">
        <v>128</v>
      </c>
      <c r="C148" s="62">
        <f t="shared" si="302"/>
        <v>30</v>
      </c>
      <c r="D148" s="11"/>
      <c r="E148" s="11"/>
      <c r="F148" s="11">
        <f>M148+T148+AA148+AH148+AN148+AT148+AY148+BF148+BM148+BS148</f>
        <v>30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6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6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6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6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6"/>
      <c r="BR148" s="18"/>
      <c r="BS148" s="11">
        <v>30</v>
      </c>
      <c r="BT148" s="11"/>
      <c r="BU148" s="11"/>
      <c r="BV148" s="10">
        <v>4</v>
      </c>
      <c r="BW148" s="55" t="s">
        <v>211</v>
      </c>
      <c r="BX148" s="62">
        <f t="shared" si="301"/>
        <v>4</v>
      </c>
      <c r="BY148" s="59">
        <v>2</v>
      </c>
    </row>
    <row r="149" spans="1:77" s="27" customFormat="1" ht="35.1" customHeight="1" thickBot="1" x14ac:dyDescent="0.35">
      <c r="A149" s="82">
        <v>78</v>
      </c>
      <c r="B149" s="204" t="s">
        <v>129</v>
      </c>
      <c r="C149" s="82">
        <f t="shared" si="302"/>
        <v>30</v>
      </c>
      <c r="D149" s="70">
        <f>K149+R149+Y149+AF149+AL149+AR149+AX149+BD149+BK149+BR149</f>
        <v>15</v>
      </c>
      <c r="E149" s="70"/>
      <c r="F149" s="70">
        <f>M149+T149+AA149+AH149+AN149+AT149+AY149+BF149+BM149+BS149</f>
        <v>15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7"/>
      <c r="R149" s="75"/>
      <c r="S149" s="70"/>
      <c r="T149" s="70"/>
      <c r="U149" s="70"/>
      <c r="V149" s="70"/>
      <c r="W149" s="39"/>
      <c r="X149" s="85"/>
      <c r="Y149" s="82">
        <v>15</v>
      </c>
      <c r="Z149" s="70"/>
      <c r="AA149" s="70">
        <v>15</v>
      </c>
      <c r="AB149" s="70"/>
      <c r="AC149" s="70"/>
      <c r="AD149" s="39">
        <v>3</v>
      </c>
      <c r="AE149" s="157" t="s">
        <v>211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7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7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7"/>
      <c r="BR149" s="75"/>
      <c r="BS149" s="70"/>
      <c r="BT149" s="70"/>
      <c r="BU149" s="70"/>
      <c r="BV149" s="39"/>
      <c r="BW149" s="85"/>
      <c r="BX149" s="82">
        <f t="shared" si="301"/>
        <v>3</v>
      </c>
      <c r="BY149" s="73">
        <v>1</v>
      </c>
    </row>
    <row r="150" spans="1:77" s="51" customFormat="1" ht="24.9" customHeight="1" thickBot="1" x14ac:dyDescent="0.35">
      <c r="A150" s="222"/>
      <c r="B150" s="332" t="s">
        <v>189</v>
      </c>
      <c r="C150" s="333">
        <f>SUM(C136:C149)</f>
        <v>405</v>
      </c>
      <c r="D150" s="296">
        <f>SUM(D136:D149)</f>
        <v>60</v>
      </c>
      <c r="E150" s="296">
        <f>SUM(E136:E149)</f>
        <v>15</v>
      </c>
      <c r="F150" s="296">
        <f>SUM(F136:F149)</f>
        <v>330</v>
      </c>
      <c r="G150" s="296">
        <f t="shared" ref="G150:BR150" si="303">SUM(G136:G149)</f>
        <v>0</v>
      </c>
      <c r="H150" s="296">
        <f t="shared" si="303"/>
        <v>0</v>
      </c>
      <c r="I150" s="296">
        <f t="shared" si="303"/>
        <v>0</v>
      </c>
      <c r="J150" s="297">
        <f t="shared" si="303"/>
        <v>0</v>
      </c>
      <c r="K150" s="298">
        <f t="shared" si="303"/>
        <v>0</v>
      </c>
      <c r="L150" s="299">
        <f t="shared" si="303"/>
        <v>0</v>
      </c>
      <c r="M150" s="299">
        <f t="shared" si="303"/>
        <v>0</v>
      </c>
      <c r="N150" s="299">
        <f t="shared" ref="N150" si="304">SUM(N136:N149)</f>
        <v>0</v>
      </c>
      <c r="O150" s="299">
        <f t="shared" ref="O150" si="305">SUM(O136:O149)</f>
        <v>0</v>
      </c>
      <c r="P150" s="299">
        <f t="shared" si="303"/>
        <v>0</v>
      </c>
      <c r="Q150" s="300"/>
      <c r="R150" s="298">
        <f t="shared" si="303"/>
        <v>0</v>
      </c>
      <c r="S150" s="299">
        <f t="shared" si="303"/>
        <v>0</v>
      </c>
      <c r="T150" s="299">
        <f t="shared" si="303"/>
        <v>0</v>
      </c>
      <c r="U150" s="299">
        <f t="shared" ref="U150" si="306">SUM(U136:U149)</f>
        <v>0</v>
      </c>
      <c r="V150" s="299">
        <f t="shared" si="303"/>
        <v>0</v>
      </c>
      <c r="W150" s="299">
        <f t="shared" si="303"/>
        <v>0</v>
      </c>
      <c r="X150" s="301"/>
      <c r="Y150" s="295">
        <f t="shared" si="303"/>
        <v>30</v>
      </c>
      <c r="Z150" s="296">
        <f t="shared" si="303"/>
        <v>0</v>
      </c>
      <c r="AA150" s="296">
        <f t="shared" si="303"/>
        <v>30</v>
      </c>
      <c r="AB150" s="296">
        <f t="shared" si="303"/>
        <v>0</v>
      </c>
      <c r="AC150" s="296">
        <f t="shared" si="303"/>
        <v>0</v>
      </c>
      <c r="AD150" s="296">
        <f t="shared" si="303"/>
        <v>5</v>
      </c>
      <c r="AE150" s="300"/>
      <c r="AF150" s="302">
        <f t="shared" si="303"/>
        <v>15</v>
      </c>
      <c r="AG150" s="296">
        <f t="shared" si="303"/>
        <v>0</v>
      </c>
      <c r="AH150" s="296">
        <f t="shared" ref="AH150" si="307">SUM(AH136:AH149)</f>
        <v>45</v>
      </c>
      <c r="AI150" s="296">
        <f t="shared" si="303"/>
        <v>0</v>
      </c>
      <c r="AJ150" s="296">
        <f t="shared" si="303"/>
        <v>10</v>
      </c>
      <c r="AK150" s="303"/>
      <c r="AL150" s="298">
        <f t="shared" si="303"/>
        <v>15</v>
      </c>
      <c r="AM150" s="299">
        <f t="shared" si="303"/>
        <v>0</v>
      </c>
      <c r="AN150" s="299">
        <f t="shared" ref="AN150" si="308">SUM(AN136:AN149)</f>
        <v>90</v>
      </c>
      <c r="AO150" s="299">
        <f t="shared" si="303"/>
        <v>0</v>
      </c>
      <c r="AP150" s="299">
        <f t="shared" si="303"/>
        <v>12</v>
      </c>
      <c r="AQ150" s="300"/>
      <c r="AR150" s="298">
        <f t="shared" si="303"/>
        <v>0</v>
      </c>
      <c r="AS150" s="299">
        <f t="shared" si="303"/>
        <v>0</v>
      </c>
      <c r="AT150" s="299">
        <f t="shared" si="303"/>
        <v>30</v>
      </c>
      <c r="AU150" s="299">
        <f t="shared" si="303"/>
        <v>0</v>
      </c>
      <c r="AV150" s="299">
        <f t="shared" si="303"/>
        <v>4</v>
      </c>
      <c r="AW150" s="301"/>
      <c r="AX150" s="295">
        <f t="shared" si="303"/>
        <v>0</v>
      </c>
      <c r="AY150" s="296">
        <f t="shared" si="303"/>
        <v>15</v>
      </c>
      <c r="AZ150" s="296">
        <f t="shared" si="303"/>
        <v>0</v>
      </c>
      <c r="BA150" s="296">
        <f t="shared" si="303"/>
        <v>0</v>
      </c>
      <c r="BB150" s="296">
        <f t="shared" si="303"/>
        <v>2</v>
      </c>
      <c r="BC150" s="300"/>
      <c r="BD150" s="302">
        <f t="shared" si="303"/>
        <v>0</v>
      </c>
      <c r="BE150" s="296">
        <f t="shared" si="303"/>
        <v>0</v>
      </c>
      <c r="BF150" s="296">
        <f t="shared" ref="BF150" si="309">SUM(BF136:BF149)</f>
        <v>30</v>
      </c>
      <c r="BG150" s="296">
        <f t="shared" si="303"/>
        <v>0</v>
      </c>
      <c r="BH150" s="296">
        <f t="shared" si="303"/>
        <v>0</v>
      </c>
      <c r="BI150" s="296">
        <f t="shared" si="303"/>
        <v>4</v>
      </c>
      <c r="BJ150" s="303"/>
      <c r="BK150" s="298">
        <f t="shared" si="303"/>
        <v>0</v>
      </c>
      <c r="BL150" s="299">
        <f t="shared" si="303"/>
        <v>15</v>
      </c>
      <c r="BM150" s="299">
        <f t="shared" ref="BM150" si="310">SUM(BM136:BM149)</f>
        <v>30</v>
      </c>
      <c r="BN150" s="299">
        <f t="shared" si="303"/>
        <v>0</v>
      </c>
      <c r="BO150" s="299">
        <f t="shared" si="303"/>
        <v>0</v>
      </c>
      <c r="BP150" s="299">
        <f t="shared" si="303"/>
        <v>5</v>
      </c>
      <c r="BQ150" s="300"/>
      <c r="BR150" s="298">
        <f t="shared" si="303"/>
        <v>0</v>
      </c>
      <c r="BS150" s="299">
        <f t="shared" ref="BS150" si="311">SUM(BS136:BS149)</f>
        <v>60</v>
      </c>
      <c r="BT150" s="299">
        <f t="shared" ref="BT150:BV150" si="312">SUM(BT136:BT149)</f>
        <v>0</v>
      </c>
      <c r="BU150" s="299">
        <f t="shared" si="312"/>
        <v>0</v>
      </c>
      <c r="BV150" s="299">
        <f t="shared" si="312"/>
        <v>8</v>
      </c>
      <c r="BW150" s="301"/>
      <c r="BX150" s="295">
        <f>SUM(BX136:BX149)</f>
        <v>50</v>
      </c>
      <c r="BY150" s="334">
        <v>35</v>
      </c>
    </row>
    <row r="151" spans="1:77" s="51" customFormat="1" ht="24.9" customHeight="1" thickBot="1" x14ac:dyDescent="0.35">
      <c r="A151" s="305"/>
      <c r="B151" s="459" t="s">
        <v>130</v>
      </c>
      <c r="C151" s="459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  <c r="U151" s="459"/>
      <c r="V151" s="459"/>
      <c r="W151" s="459"/>
      <c r="X151" s="459"/>
      <c r="Y151" s="459"/>
      <c r="Z151" s="459"/>
      <c r="AA151" s="459"/>
      <c r="AB151" s="459"/>
      <c r="AC151" s="459"/>
      <c r="AD151" s="459"/>
      <c r="AE151" s="459"/>
      <c r="AF151" s="459"/>
      <c r="AG151" s="459"/>
      <c r="AH151" s="459"/>
      <c r="AI151" s="459"/>
      <c r="AJ151" s="459"/>
      <c r="AK151" s="459"/>
      <c r="AL151" s="459"/>
      <c r="AM151" s="459"/>
      <c r="AN151" s="459"/>
      <c r="AO151" s="459"/>
      <c r="AP151" s="459"/>
      <c r="AQ151" s="459"/>
      <c r="AR151" s="459"/>
      <c r="AS151" s="459"/>
      <c r="AT151" s="459"/>
      <c r="AU151" s="459"/>
      <c r="AV151" s="459"/>
      <c r="AW151" s="459"/>
      <c r="AX151" s="459"/>
      <c r="AY151" s="459"/>
      <c r="AZ151" s="459"/>
      <c r="BA151" s="459"/>
      <c r="BB151" s="459"/>
      <c r="BC151" s="459"/>
      <c r="BD151" s="459"/>
      <c r="BE151" s="459"/>
      <c r="BF151" s="459"/>
      <c r="BG151" s="459"/>
      <c r="BH151" s="459"/>
      <c r="BI151" s="459"/>
      <c r="BJ151" s="459"/>
      <c r="BK151" s="459"/>
      <c r="BL151" s="459"/>
      <c r="BM151" s="459"/>
      <c r="BN151" s="459"/>
      <c r="BO151" s="459"/>
      <c r="BP151" s="459"/>
      <c r="BQ151" s="459"/>
      <c r="BR151" s="459"/>
      <c r="BS151" s="459"/>
      <c r="BT151" s="459"/>
      <c r="BU151" s="459"/>
      <c r="BV151" s="459"/>
      <c r="BW151" s="459"/>
      <c r="BX151" s="459"/>
      <c r="BY151" s="460"/>
    </row>
    <row r="152" spans="1:77" s="27" customFormat="1" ht="20.100000000000001" customHeight="1" x14ac:dyDescent="0.3">
      <c r="A152" s="79">
        <v>79</v>
      </c>
      <c r="B152" s="119" t="s">
        <v>131</v>
      </c>
      <c r="C152" s="79">
        <f t="shared" ref="C152" si="313">SUM(D152:J152)</f>
        <v>15</v>
      </c>
      <c r="D152" s="66">
        <f>K152+R152+Y152+AF152+AL152+AR152+AX152+BD152+BK152+BR152</f>
        <v>15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5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40">
        <v>15</v>
      </c>
      <c r="AG152" s="66"/>
      <c r="AH152" s="66"/>
      <c r="AI152" s="66"/>
      <c r="AJ152" s="57">
        <v>2</v>
      </c>
      <c r="AK152" s="80" t="s">
        <v>210</v>
      </c>
      <c r="AL152" s="74"/>
      <c r="AM152" s="66"/>
      <c r="AN152" s="66"/>
      <c r="AO152" s="66"/>
      <c r="AP152" s="57"/>
      <c r="AQ152" s="155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5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5"/>
      <c r="BR152" s="74"/>
      <c r="BS152" s="66"/>
      <c r="BT152" s="66"/>
      <c r="BU152" s="66"/>
      <c r="BV152" s="57"/>
      <c r="BW152" s="84"/>
      <c r="BX152" s="79">
        <f t="shared" ref="BX152:BX163" si="314">P152+W152+AD152+AJ152+AP152+AV152+BB152+BI152+BP152+BV152</f>
        <v>2</v>
      </c>
      <c r="BY152" s="68"/>
    </row>
    <row r="153" spans="1:77" s="27" customFormat="1" ht="50.1" customHeight="1" x14ac:dyDescent="0.3">
      <c r="A153" s="62">
        <v>80</v>
      </c>
      <c r="B153" s="203" t="s">
        <v>132</v>
      </c>
      <c r="C153" s="62">
        <f t="shared" ref="C153:C162" si="315">SUM(D153:J153)</f>
        <v>45</v>
      </c>
      <c r="D153" s="11"/>
      <c r="E153" s="11"/>
      <c r="F153" s="11">
        <f t="shared" ref="F153:F163" si="316">M153+T153+AA153+AH153+AN153+AT153+AY153+BF153+BM153+BS153</f>
        <v>45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6"/>
      <c r="AR153" s="18"/>
      <c r="AS153" s="11"/>
      <c r="AT153" s="11">
        <v>15</v>
      </c>
      <c r="AU153" s="11"/>
      <c r="AV153" s="10">
        <v>1</v>
      </c>
      <c r="AW153" s="55" t="s">
        <v>211</v>
      </c>
      <c r="AX153" s="62"/>
      <c r="AY153" s="11">
        <v>30</v>
      </c>
      <c r="AZ153" s="11"/>
      <c r="BA153" s="11"/>
      <c r="BB153" s="10">
        <v>2</v>
      </c>
      <c r="BC153" s="156" t="s">
        <v>209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6"/>
      <c r="BR153" s="18"/>
      <c r="BS153" s="11"/>
      <c r="BT153" s="11"/>
      <c r="BU153" s="11"/>
      <c r="BV153" s="10"/>
      <c r="BW153" s="55"/>
      <c r="BX153" s="62">
        <f t="shared" si="314"/>
        <v>3</v>
      </c>
      <c r="BY153" s="59">
        <v>3</v>
      </c>
    </row>
    <row r="154" spans="1:77" s="27" customFormat="1" ht="35.1" customHeight="1" x14ac:dyDescent="0.3">
      <c r="A154" s="62">
        <v>81</v>
      </c>
      <c r="B154" s="203" t="s">
        <v>133</v>
      </c>
      <c r="C154" s="62">
        <f t="shared" si="315"/>
        <v>30</v>
      </c>
      <c r="D154" s="11"/>
      <c r="E154" s="11"/>
      <c r="F154" s="11">
        <f t="shared" si="316"/>
        <v>30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6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6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6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6"/>
      <c r="BD154" s="18"/>
      <c r="BE154" s="11"/>
      <c r="BF154" s="11">
        <v>30</v>
      </c>
      <c r="BG154" s="11"/>
      <c r="BH154" s="11"/>
      <c r="BI154" s="10">
        <v>2</v>
      </c>
      <c r="BJ154" s="81" t="s">
        <v>211</v>
      </c>
      <c r="BK154" s="18"/>
      <c r="BL154" s="11"/>
      <c r="BM154" s="11"/>
      <c r="BN154" s="11"/>
      <c r="BO154" s="11"/>
      <c r="BP154" s="10"/>
      <c r="BQ154" s="156"/>
      <c r="BR154" s="18"/>
      <c r="BS154" s="11"/>
      <c r="BT154" s="11"/>
      <c r="BU154" s="11"/>
      <c r="BV154" s="10"/>
      <c r="BW154" s="55"/>
      <c r="BX154" s="62">
        <f t="shared" si="314"/>
        <v>2</v>
      </c>
      <c r="BY154" s="59">
        <v>2</v>
      </c>
    </row>
    <row r="155" spans="1:77" s="27" customFormat="1" ht="20.100000000000001" customHeight="1" x14ac:dyDescent="0.3">
      <c r="A155" s="62">
        <v>82</v>
      </c>
      <c r="B155" s="30" t="s">
        <v>160</v>
      </c>
      <c r="C155" s="62">
        <f t="shared" si="315"/>
        <v>30</v>
      </c>
      <c r="D155" s="11"/>
      <c r="E155" s="11"/>
      <c r="F155" s="11">
        <f t="shared" si="316"/>
        <v>30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6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6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6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6"/>
      <c r="BD155" s="18"/>
      <c r="BE155" s="11"/>
      <c r="BF155" s="11">
        <v>30</v>
      </c>
      <c r="BG155" s="11"/>
      <c r="BH155" s="11"/>
      <c r="BI155" s="10">
        <v>3</v>
      </c>
      <c r="BJ155" s="81" t="s">
        <v>209</v>
      </c>
      <c r="BK155" s="18"/>
      <c r="BL155" s="11"/>
      <c r="BM155" s="11"/>
      <c r="BN155" s="11"/>
      <c r="BO155" s="11"/>
      <c r="BP155" s="10"/>
      <c r="BQ155" s="156"/>
      <c r="BR155" s="18"/>
      <c r="BS155" s="11"/>
      <c r="BT155" s="11"/>
      <c r="BU155" s="11"/>
      <c r="BV155" s="10"/>
      <c r="BW155" s="55"/>
      <c r="BX155" s="62">
        <f t="shared" si="314"/>
        <v>3</v>
      </c>
      <c r="BY155" s="59">
        <v>3</v>
      </c>
    </row>
    <row r="156" spans="1:77" s="27" customFormat="1" ht="35.1" customHeight="1" x14ac:dyDescent="0.3">
      <c r="A156" s="62">
        <v>83</v>
      </c>
      <c r="B156" s="203" t="s">
        <v>134</v>
      </c>
      <c r="C156" s="62">
        <f t="shared" si="315"/>
        <v>45</v>
      </c>
      <c r="D156" s="11"/>
      <c r="E156" s="11"/>
      <c r="F156" s="11">
        <f t="shared" si="316"/>
        <v>45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6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6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6"/>
      <c r="AR156" s="18"/>
      <c r="AS156" s="11"/>
      <c r="AT156" s="11"/>
      <c r="AU156" s="11"/>
      <c r="AV156" s="10"/>
      <c r="AW156" s="55"/>
      <c r="AX156" s="62"/>
      <c r="AY156" s="11">
        <v>15</v>
      </c>
      <c r="AZ156" s="11"/>
      <c r="BA156" s="11"/>
      <c r="BB156" s="10">
        <v>1</v>
      </c>
      <c r="BC156" s="156" t="s">
        <v>211</v>
      </c>
      <c r="BD156" s="18"/>
      <c r="BE156" s="11"/>
      <c r="BF156" s="11">
        <v>30</v>
      </c>
      <c r="BG156" s="11"/>
      <c r="BH156" s="11"/>
      <c r="BI156" s="10">
        <v>3</v>
      </c>
      <c r="BJ156" s="81" t="s">
        <v>209</v>
      </c>
      <c r="BK156" s="18"/>
      <c r="BL156" s="11"/>
      <c r="BM156" s="11"/>
      <c r="BN156" s="11"/>
      <c r="BO156" s="11"/>
      <c r="BP156" s="10"/>
      <c r="BQ156" s="156"/>
      <c r="BR156" s="18"/>
      <c r="BS156" s="11"/>
      <c r="BT156" s="11"/>
      <c r="BU156" s="11"/>
      <c r="BV156" s="10"/>
      <c r="BW156" s="55"/>
      <c r="BX156" s="62">
        <f t="shared" si="314"/>
        <v>4</v>
      </c>
      <c r="BY156" s="59">
        <v>4</v>
      </c>
    </row>
    <row r="157" spans="1:77" s="27" customFormat="1" ht="35.1" customHeight="1" thickBot="1" x14ac:dyDescent="0.35">
      <c r="A157" s="82">
        <v>84</v>
      </c>
      <c r="B157" s="204" t="s">
        <v>156</v>
      </c>
      <c r="C157" s="82">
        <f t="shared" si="315"/>
        <v>45</v>
      </c>
      <c r="D157" s="70"/>
      <c r="E157" s="70"/>
      <c r="F157" s="70">
        <f t="shared" si="316"/>
        <v>45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7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7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7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7"/>
      <c r="BD157" s="75"/>
      <c r="BE157" s="70"/>
      <c r="BF157" s="70">
        <v>15</v>
      </c>
      <c r="BG157" s="70"/>
      <c r="BH157" s="70"/>
      <c r="BI157" s="39">
        <v>3</v>
      </c>
      <c r="BJ157" s="83" t="s">
        <v>211</v>
      </c>
      <c r="BK157" s="75"/>
      <c r="BL157" s="70"/>
      <c r="BM157" s="70">
        <v>30</v>
      </c>
      <c r="BN157" s="70"/>
      <c r="BO157" s="70"/>
      <c r="BP157" s="39">
        <v>3</v>
      </c>
      <c r="BQ157" s="157" t="s">
        <v>209</v>
      </c>
      <c r="BR157" s="75"/>
      <c r="BS157" s="70"/>
      <c r="BT157" s="70"/>
      <c r="BU157" s="70"/>
      <c r="BV157" s="39"/>
      <c r="BW157" s="85"/>
      <c r="BX157" s="82">
        <f t="shared" si="314"/>
        <v>6</v>
      </c>
      <c r="BY157" s="73">
        <v>6</v>
      </c>
    </row>
    <row r="158" spans="1:77" ht="30" customHeight="1" x14ac:dyDescent="0.3">
      <c r="A158" s="490" t="s">
        <v>213</v>
      </c>
      <c r="B158" s="469" t="s">
        <v>0</v>
      </c>
      <c r="C158" s="527" t="s">
        <v>214</v>
      </c>
      <c r="D158" s="528"/>
      <c r="E158" s="528"/>
      <c r="F158" s="528"/>
      <c r="G158" s="528"/>
      <c r="H158" s="528"/>
      <c r="I158" s="528"/>
      <c r="J158" s="529"/>
      <c r="K158" s="435" t="s">
        <v>4</v>
      </c>
      <c r="L158" s="436"/>
      <c r="M158" s="436"/>
      <c r="N158" s="436"/>
      <c r="O158" s="436"/>
      <c r="P158" s="436"/>
      <c r="Q158" s="436"/>
      <c r="R158" s="436"/>
      <c r="S158" s="436"/>
      <c r="T158" s="436"/>
      <c r="U158" s="436"/>
      <c r="V158" s="436"/>
      <c r="W158" s="436"/>
      <c r="X158" s="437"/>
      <c r="Y158" s="436" t="s">
        <v>5</v>
      </c>
      <c r="Z158" s="436"/>
      <c r="AA158" s="436"/>
      <c r="AB158" s="436"/>
      <c r="AC158" s="436"/>
      <c r="AD158" s="436"/>
      <c r="AE158" s="436"/>
      <c r="AF158" s="436"/>
      <c r="AG158" s="436"/>
      <c r="AH158" s="436"/>
      <c r="AI158" s="436"/>
      <c r="AJ158" s="436"/>
      <c r="AK158" s="436"/>
      <c r="AL158" s="435" t="s">
        <v>6</v>
      </c>
      <c r="AM158" s="436"/>
      <c r="AN158" s="436"/>
      <c r="AO158" s="436"/>
      <c r="AP158" s="436"/>
      <c r="AQ158" s="436"/>
      <c r="AR158" s="436"/>
      <c r="AS158" s="436"/>
      <c r="AT158" s="436"/>
      <c r="AU158" s="436"/>
      <c r="AV158" s="436"/>
      <c r="AW158" s="437"/>
      <c r="AX158" s="436" t="s">
        <v>7</v>
      </c>
      <c r="AY158" s="436"/>
      <c r="AZ158" s="436"/>
      <c r="BA158" s="436"/>
      <c r="BB158" s="436"/>
      <c r="BC158" s="436"/>
      <c r="BD158" s="436"/>
      <c r="BE158" s="436"/>
      <c r="BF158" s="436"/>
      <c r="BG158" s="436"/>
      <c r="BH158" s="436"/>
      <c r="BI158" s="436"/>
      <c r="BJ158" s="436"/>
      <c r="BK158" s="435" t="s">
        <v>8</v>
      </c>
      <c r="BL158" s="436"/>
      <c r="BM158" s="436"/>
      <c r="BN158" s="436"/>
      <c r="BO158" s="436"/>
      <c r="BP158" s="436"/>
      <c r="BQ158" s="436"/>
      <c r="BR158" s="436"/>
      <c r="BS158" s="436"/>
      <c r="BT158" s="436"/>
      <c r="BU158" s="436"/>
      <c r="BV158" s="436"/>
      <c r="BW158" s="437"/>
      <c r="BX158" s="533" t="s">
        <v>208</v>
      </c>
      <c r="BY158" s="430" t="s">
        <v>224</v>
      </c>
    </row>
    <row r="159" spans="1:77" ht="30" customHeight="1" thickBot="1" x14ac:dyDescent="0.35">
      <c r="A159" s="491"/>
      <c r="B159" s="462"/>
      <c r="C159" s="530"/>
      <c r="D159" s="531"/>
      <c r="E159" s="531"/>
      <c r="F159" s="531"/>
      <c r="G159" s="531"/>
      <c r="H159" s="531"/>
      <c r="I159" s="531"/>
      <c r="J159" s="532"/>
      <c r="K159" s="511" t="s">
        <v>9</v>
      </c>
      <c r="L159" s="512"/>
      <c r="M159" s="512"/>
      <c r="N159" s="512"/>
      <c r="O159" s="512"/>
      <c r="P159" s="512"/>
      <c r="Q159" s="513"/>
      <c r="R159" s="512" t="s">
        <v>220</v>
      </c>
      <c r="S159" s="512"/>
      <c r="T159" s="512"/>
      <c r="U159" s="512"/>
      <c r="V159" s="512"/>
      <c r="W159" s="512"/>
      <c r="X159" s="514"/>
      <c r="Y159" s="512" t="s">
        <v>10</v>
      </c>
      <c r="Z159" s="512"/>
      <c r="AA159" s="512"/>
      <c r="AB159" s="512"/>
      <c r="AC159" s="512"/>
      <c r="AD159" s="512"/>
      <c r="AE159" s="513"/>
      <c r="AF159" s="512" t="s">
        <v>11</v>
      </c>
      <c r="AG159" s="512"/>
      <c r="AH159" s="512"/>
      <c r="AI159" s="512"/>
      <c r="AJ159" s="512"/>
      <c r="AK159" s="512"/>
      <c r="AL159" s="511" t="s">
        <v>12</v>
      </c>
      <c r="AM159" s="512"/>
      <c r="AN159" s="512"/>
      <c r="AO159" s="512"/>
      <c r="AP159" s="512"/>
      <c r="AQ159" s="513"/>
      <c r="AR159" s="512" t="s">
        <v>13</v>
      </c>
      <c r="AS159" s="512"/>
      <c r="AT159" s="512"/>
      <c r="AU159" s="512"/>
      <c r="AV159" s="512"/>
      <c r="AW159" s="514"/>
      <c r="AX159" s="512" t="s">
        <v>14</v>
      </c>
      <c r="AY159" s="512"/>
      <c r="AZ159" s="512"/>
      <c r="BA159" s="512"/>
      <c r="BB159" s="512"/>
      <c r="BC159" s="512"/>
      <c r="BD159" s="518" t="s">
        <v>15</v>
      </c>
      <c r="BE159" s="512"/>
      <c r="BF159" s="512"/>
      <c r="BG159" s="512"/>
      <c r="BH159" s="512"/>
      <c r="BI159" s="512"/>
      <c r="BJ159" s="512"/>
      <c r="BK159" s="511" t="s">
        <v>16</v>
      </c>
      <c r="BL159" s="512"/>
      <c r="BM159" s="512"/>
      <c r="BN159" s="512"/>
      <c r="BO159" s="512"/>
      <c r="BP159" s="512"/>
      <c r="BQ159" s="512"/>
      <c r="BR159" s="518" t="s">
        <v>17</v>
      </c>
      <c r="BS159" s="512"/>
      <c r="BT159" s="512"/>
      <c r="BU159" s="512"/>
      <c r="BV159" s="448"/>
      <c r="BW159" s="73"/>
      <c r="BX159" s="534"/>
      <c r="BY159" s="431"/>
    </row>
    <row r="160" spans="1:77" s="177" customFormat="1" ht="159.9" customHeight="1" thickBot="1" x14ac:dyDescent="0.35">
      <c r="A160" s="492"/>
      <c r="B160" s="463"/>
      <c r="C160" s="108" t="s">
        <v>1</v>
      </c>
      <c r="D160" s="106" t="s">
        <v>217</v>
      </c>
      <c r="E160" s="106" t="s">
        <v>3</v>
      </c>
      <c r="F160" s="106" t="str">
        <f>E.I.!$F$20</f>
        <v>ZAJĘCIA WARSZTATOWE</v>
      </c>
      <c r="G160" s="106" t="s">
        <v>195</v>
      </c>
      <c r="H160" s="106" t="s">
        <v>215</v>
      </c>
      <c r="I160" s="106" t="s">
        <v>219</v>
      </c>
      <c r="J160" s="178" t="s">
        <v>164</v>
      </c>
      <c r="K160" s="106" t="s">
        <v>217</v>
      </c>
      <c r="L160" s="180" t="s">
        <v>3</v>
      </c>
      <c r="M160" s="180" t="str">
        <f>$F$9</f>
        <v>ZAJĘCIA WARSZTATOWE</v>
      </c>
      <c r="N160" s="180" t="str">
        <f>$H$9</f>
        <v>LEKTORATY J. OBCYCH</v>
      </c>
      <c r="O160" s="106" t="s">
        <v>219</v>
      </c>
      <c r="P160" s="180" t="s">
        <v>18</v>
      </c>
      <c r="Q160" s="160" t="s">
        <v>212</v>
      </c>
      <c r="R160" s="106" t="s">
        <v>217</v>
      </c>
      <c r="S160" s="180" t="s">
        <v>3</v>
      </c>
      <c r="T160" s="180" t="str">
        <f>$F$9</f>
        <v>ZAJĘCIA WARSZTATOWE</v>
      </c>
      <c r="U160" s="181" t="str">
        <f>$H$9</f>
        <v>LEKTORATY J. OBCYCH</v>
      </c>
      <c r="V160" s="106" t="s">
        <v>219</v>
      </c>
      <c r="W160" s="180" t="s">
        <v>18</v>
      </c>
      <c r="X160" s="111" t="s">
        <v>212</v>
      </c>
      <c r="Y160" s="106" t="s">
        <v>217</v>
      </c>
      <c r="Z160" s="180" t="s">
        <v>3</v>
      </c>
      <c r="AA160" s="180" t="str">
        <f>$F$9</f>
        <v>ZAJĘCIA WARSZTATOWE</v>
      </c>
      <c r="AB160" s="106" t="s">
        <v>215</v>
      </c>
      <c r="AC160" s="180" t="str">
        <f>$J$9</f>
        <v>PRAKTYKI ZAWODOWE</v>
      </c>
      <c r="AD160" s="180" t="s">
        <v>18</v>
      </c>
      <c r="AE160" s="160" t="s">
        <v>212</v>
      </c>
      <c r="AF160" s="106" t="s">
        <v>217</v>
      </c>
      <c r="AG160" s="180" t="s">
        <v>3</v>
      </c>
      <c r="AH160" s="180" t="str">
        <f>$F$9</f>
        <v>ZAJĘCIA WARSZTATOWE</v>
      </c>
      <c r="AI160" s="106" t="s">
        <v>215</v>
      </c>
      <c r="AJ160" s="180" t="s">
        <v>18</v>
      </c>
      <c r="AK160" s="111" t="s">
        <v>212</v>
      </c>
      <c r="AL160" s="106" t="s">
        <v>217</v>
      </c>
      <c r="AM160" s="180" t="s">
        <v>3</v>
      </c>
      <c r="AN160" s="180" t="str">
        <f>$F$9</f>
        <v>ZAJĘCIA WARSZTATOWE</v>
      </c>
      <c r="AO160" s="106" t="s">
        <v>215</v>
      </c>
      <c r="AP160" s="180" t="s">
        <v>18</v>
      </c>
      <c r="AQ160" s="160" t="s">
        <v>212</v>
      </c>
      <c r="AR160" s="106" t="s">
        <v>217</v>
      </c>
      <c r="AS160" s="180" t="s">
        <v>3</v>
      </c>
      <c r="AT160" s="180" t="str">
        <f>$F$9</f>
        <v>ZAJĘCIA WARSZTATOWE</v>
      </c>
      <c r="AU160" s="180" t="str">
        <f>$J$9</f>
        <v>PRAKTYKI ZAWODOWE</v>
      </c>
      <c r="AV160" s="180" t="s">
        <v>18</v>
      </c>
      <c r="AW160" s="111" t="s">
        <v>212</v>
      </c>
      <c r="AX160" s="179" t="str">
        <f>E.I.!$D$9</f>
        <v>WYKŁADY</v>
      </c>
      <c r="AY160" s="180" t="str">
        <f>$F$9</f>
        <v>ZAJĘCIA WARSZTATOWE</v>
      </c>
      <c r="AZ160" s="180" t="str">
        <f>$G$9</f>
        <v>SEMINARIUM</v>
      </c>
      <c r="BA160" s="180" t="str">
        <f>$J$9</f>
        <v>PRAKTYKI ZAWODOWE</v>
      </c>
      <c r="BB160" s="180" t="str">
        <f>$AV$9</f>
        <v>ECTS</v>
      </c>
      <c r="BC160" s="160" t="s">
        <v>212</v>
      </c>
      <c r="BD160" s="180" t="str">
        <f>E.I.!$D$9</f>
        <v>WYKŁADY</v>
      </c>
      <c r="BE160" s="180" t="s">
        <v>3</v>
      </c>
      <c r="BF160" s="180" t="str">
        <f>$F$9</f>
        <v>ZAJĘCIA WARSZTATOWE</v>
      </c>
      <c r="BG160" s="180" t="str">
        <f>$G$9</f>
        <v>SEMINARIUM</v>
      </c>
      <c r="BH160" s="180" t="str">
        <f>$J$9</f>
        <v>PRAKTYKI ZAWODOWE</v>
      </c>
      <c r="BI160" s="180" t="s">
        <v>18</v>
      </c>
      <c r="BJ160" s="161" t="s">
        <v>212</v>
      </c>
      <c r="BK160" s="179" t="str">
        <f>E.I.!$D$9</f>
        <v>WYKŁADY</v>
      </c>
      <c r="BL160" s="180" t="s">
        <v>3</v>
      </c>
      <c r="BM160" s="180" t="str">
        <f>$F$9</f>
        <v>ZAJĘCIA WARSZTATOWE</v>
      </c>
      <c r="BN160" s="180" t="str">
        <f>$G$9</f>
        <v>SEMINARIUM</v>
      </c>
      <c r="BO160" s="180" t="str">
        <f>$J$9</f>
        <v>PRAKTYKI ZAWODOWE</v>
      </c>
      <c r="BP160" s="180" t="s">
        <v>18</v>
      </c>
      <c r="BQ160" s="160" t="s">
        <v>212</v>
      </c>
      <c r="BR160" s="180" t="str">
        <f>E.I.!$D$9</f>
        <v>WYKŁADY</v>
      </c>
      <c r="BS160" s="180" t="str">
        <f>$F$9</f>
        <v>ZAJĘCIA WARSZTATOWE</v>
      </c>
      <c r="BT160" s="182" t="str">
        <f>$AZ$9</f>
        <v>SEMINARIUM</v>
      </c>
      <c r="BU160" s="180" t="str">
        <f>$J$9</f>
        <v>PRAKTYKI ZAWODOWE</v>
      </c>
      <c r="BV160" s="182" t="s">
        <v>18</v>
      </c>
      <c r="BW160" s="111" t="s">
        <v>212</v>
      </c>
      <c r="BX160" s="535"/>
      <c r="BY160" s="432"/>
    </row>
    <row r="161" spans="1:78" s="27" customFormat="1" ht="35.1" customHeight="1" x14ac:dyDescent="0.3">
      <c r="A161" s="62">
        <v>85</v>
      </c>
      <c r="B161" s="203" t="s">
        <v>139</v>
      </c>
      <c r="C161" s="62">
        <f t="shared" si="315"/>
        <v>15</v>
      </c>
      <c r="D161" s="11"/>
      <c r="E161" s="11"/>
      <c r="F161" s="11">
        <f t="shared" si="316"/>
        <v>15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6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6"/>
      <c r="BR161" s="18"/>
      <c r="BS161" s="11">
        <v>15</v>
      </c>
      <c r="BT161" s="11"/>
      <c r="BU161" s="11"/>
      <c r="BV161" s="10">
        <v>3</v>
      </c>
      <c r="BW161" s="55" t="s">
        <v>211</v>
      </c>
      <c r="BX161" s="62">
        <f t="shared" si="314"/>
        <v>3</v>
      </c>
      <c r="BY161" s="59">
        <v>3</v>
      </c>
    </row>
    <row r="162" spans="1:78" s="27" customFormat="1" ht="35.1" customHeight="1" x14ac:dyDescent="0.3">
      <c r="A162" s="62">
        <v>86</v>
      </c>
      <c r="B162" s="203" t="s">
        <v>135</v>
      </c>
      <c r="C162" s="62">
        <f t="shared" si="315"/>
        <v>45</v>
      </c>
      <c r="D162" s="11"/>
      <c r="E162" s="11"/>
      <c r="F162" s="11">
        <f t="shared" si="316"/>
        <v>45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6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6"/>
      <c r="BR162" s="18"/>
      <c r="BS162" s="11">
        <v>45</v>
      </c>
      <c r="BT162" s="11"/>
      <c r="BU162" s="11"/>
      <c r="BV162" s="10">
        <v>3</v>
      </c>
      <c r="BW162" s="55" t="s">
        <v>211</v>
      </c>
      <c r="BX162" s="62">
        <f t="shared" si="314"/>
        <v>3</v>
      </c>
      <c r="BY162" s="59">
        <v>3</v>
      </c>
    </row>
    <row r="163" spans="1:78" s="27" customFormat="1" ht="35.1" customHeight="1" x14ac:dyDescent="0.3">
      <c r="A163" s="62">
        <v>87</v>
      </c>
      <c r="B163" s="203" t="s">
        <v>146</v>
      </c>
      <c r="C163" s="457">
        <f t="shared" ref="C163" si="317">SUM(D163:J163)</f>
        <v>30</v>
      </c>
      <c r="D163" s="455"/>
      <c r="E163" s="455"/>
      <c r="F163" s="455">
        <f t="shared" si="316"/>
        <v>30</v>
      </c>
      <c r="G163" s="455"/>
      <c r="H163" s="455"/>
      <c r="I163" s="455"/>
      <c r="J163" s="526"/>
      <c r="K163" s="447"/>
      <c r="L163" s="455"/>
      <c r="M163" s="455"/>
      <c r="N163" s="455"/>
      <c r="O163" s="455"/>
      <c r="P163" s="445"/>
      <c r="Q163" s="476"/>
      <c r="R163" s="447"/>
      <c r="S163" s="455"/>
      <c r="T163" s="455"/>
      <c r="U163" s="455"/>
      <c r="V163" s="455"/>
      <c r="W163" s="445"/>
      <c r="X163" s="521"/>
      <c r="Y163" s="457"/>
      <c r="Z163" s="455"/>
      <c r="AA163" s="455"/>
      <c r="AB163" s="455"/>
      <c r="AC163" s="455"/>
      <c r="AD163" s="445"/>
      <c r="AE163" s="476"/>
      <c r="AF163" s="447"/>
      <c r="AG163" s="455"/>
      <c r="AH163" s="455">
        <v>15</v>
      </c>
      <c r="AI163" s="455"/>
      <c r="AJ163" s="445">
        <v>2</v>
      </c>
      <c r="AK163" s="522" t="s">
        <v>211</v>
      </c>
      <c r="AL163" s="447"/>
      <c r="AM163" s="455"/>
      <c r="AN163" s="455">
        <v>15</v>
      </c>
      <c r="AO163" s="455"/>
      <c r="AP163" s="445">
        <v>2</v>
      </c>
      <c r="AQ163" s="476" t="s">
        <v>211</v>
      </c>
      <c r="AR163" s="447"/>
      <c r="AS163" s="455"/>
      <c r="AT163" s="455"/>
      <c r="AU163" s="455"/>
      <c r="AV163" s="445"/>
      <c r="AW163" s="521"/>
      <c r="AX163" s="457"/>
      <c r="AY163" s="455"/>
      <c r="AZ163" s="455"/>
      <c r="BA163" s="455"/>
      <c r="BB163" s="445"/>
      <c r="BC163" s="476"/>
      <c r="BD163" s="447"/>
      <c r="BE163" s="455"/>
      <c r="BF163" s="455"/>
      <c r="BG163" s="455"/>
      <c r="BH163" s="455"/>
      <c r="BI163" s="445"/>
      <c r="BJ163" s="522"/>
      <c r="BK163" s="447"/>
      <c r="BL163" s="455"/>
      <c r="BM163" s="455"/>
      <c r="BN163" s="455"/>
      <c r="BO163" s="455"/>
      <c r="BP163" s="445"/>
      <c r="BQ163" s="476"/>
      <c r="BR163" s="447"/>
      <c r="BS163" s="455"/>
      <c r="BT163" s="455"/>
      <c r="BU163" s="455"/>
      <c r="BV163" s="445"/>
      <c r="BW163" s="521"/>
      <c r="BX163" s="506">
        <f t="shared" si="314"/>
        <v>4</v>
      </c>
      <c r="BY163" s="526">
        <v>4</v>
      </c>
    </row>
    <row r="164" spans="1:78" s="27" customFormat="1" ht="20.100000000000001" customHeight="1" x14ac:dyDescent="0.3">
      <c r="A164" s="62">
        <v>88</v>
      </c>
      <c r="B164" s="203" t="s">
        <v>117</v>
      </c>
      <c r="C164" s="457"/>
      <c r="D164" s="455"/>
      <c r="E164" s="455"/>
      <c r="F164" s="455"/>
      <c r="G164" s="455"/>
      <c r="H164" s="455"/>
      <c r="I164" s="455"/>
      <c r="J164" s="526"/>
      <c r="K164" s="447"/>
      <c r="L164" s="455"/>
      <c r="M164" s="455"/>
      <c r="N164" s="455"/>
      <c r="O164" s="455"/>
      <c r="P164" s="445"/>
      <c r="Q164" s="476"/>
      <c r="R164" s="447"/>
      <c r="S164" s="455"/>
      <c r="T164" s="455"/>
      <c r="U164" s="455"/>
      <c r="V164" s="455"/>
      <c r="W164" s="445"/>
      <c r="X164" s="521"/>
      <c r="Y164" s="457"/>
      <c r="Z164" s="455"/>
      <c r="AA164" s="455"/>
      <c r="AB164" s="455"/>
      <c r="AC164" s="455"/>
      <c r="AD164" s="445"/>
      <c r="AE164" s="476"/>
      <c r="AF164" s="447"/>
      <c r="AG164" s="455"/>
      <c r="AH164" s="455"/>
      <c r="AI164" s="455"/>
      <c r="AJ164" s="445"/>
      <c r="AK164" s="522"/>
      <c r="AL164" s="447"/>
      <c r="AM164" s="455"/>
      <c r="AN164" s="455"/>
      <c r="AO164" s="455"/>
      <c r="AP164" s="445"/>
      <c r="AQ164" s="476"/>
      <c r="AR164" s="447"/>
      <c r="AS164" s="455"/>
      <c r="AT164" s="455"/>
      <c r="AU164" s="455"/>
      <c r="AV164" s="445"/>
      <c r="AW164" s="521"/>
      <c r="AX164" s="457"/>
      <c r="AY164" s="455"/>
      <c r="AZ164" s="455"/>
      <c r="BA164" s="455"/>
      <c r="BB164" s="445"/>
      <c r="BC164" s="476"/>
      <c r="BD164" s="447"/>
      <c r="BE164" s="455"/>
      <c r="BF164" s="455"/>
      <c r="BG164" s="455"/>
      <c r="BH164" s="455"/>
      <c r="BI164" s="445"/>
      <c r="BJ164" s="522"/>
      <c r="BK164" s="447"/>
      <c r="BL164" s="455"/>
      <c r="BM164" s="455"/>
      <c r="BN164" s="455"/>
      <c r="BO164" s="455"/>
      <c r="BP164" s="445"/>
      <c r="BQ164" s="476"/>
      <c r="BR164" s="447"/>
      <c r="BS164" s="455"/>
      <c r="BT164" s="455"/>
      <c r="BU164" s="455"/>
      <c r="BV164" s="445"/>
      <c r="BW164" s="521"/>
      <c r="BX164" s="507"/>
      <c r="BY164" s="526"/>
    </row>
    <row r="165" spans="1:78" s="27" customFormat="1" ht="20.100000000000001" customHeight="1" x14ac:dyDescent="0.3">
      <c r="A165" s="62">
        <v>89</v>
      </c>
      <c r="B165" s="203" t="s">
        <v>119</v>
      </c>
      <c r="C165" s="457"/>
      <c r="D165" s="455"/>
      <c r="E165" s="455"/>
      <c r="F165" s="455"/>
      <c r="G165" s="455"/>
      <c r="H165" s="455"/>
      <c r="I165" s="455"/>
      <c r="J165" s="526"/>
      <c r="K165" s="447"/>
      <c r="L165" s="455"/>
      <c r="M165" s="455"/>
      <c r="N165" s="455"/>
      <c r="O165" s="455"/>
      <c r="P165" s="445"/>
      <c r="Q165" s="476"/>
      <c r="R165" s="447"/>
      <c r="S165" s="455"/>
      <c r="T165" s="455"/>
      <c r="U165" s="455"/>
      <c r="V165" s="455"/>
      <c r="W165" s="445"/>
      <c r="X165" s="521"/>
      <c r="Y165" s="457"/>
      <c r="Z165" s="455"/>
      <c r="AA165" s="455"/>
      <c r="AB165" s="455"/>
      <c r="AC165" s="455"/>
      <c r="AD165" s="445"/>
      <c r="AE165" s="476"/>
      <c r="AF165" s="447"/>
      <c r="AG165" s="455"/>
      <c r="AH165" s="455"/>
      <c r="AI165" s="455"/>
      <c r="AJ165" s="445"/>
      <c r="AK165" s="522"/>
      <c r="AL165" s="447"/>
      <c r="AM165" s="455"/>
      <c r="AN165" s="455"/>
      <c r="AO165" s="455"/>
      <c r="AP165" s="445"/>
      <c r="AQ165" s="476"/>
      <c r="AR165" s="447"/>
      <c r="AS165" s="455"/>
      <c r="AT165" s="455"/>
      <c r="AU165" s="455"/>
      <c r="AV165" s="445"/>
      <c r="AW165" s="521"/>
      <c r="AX165" s="457"/>
      <c r="AY165" s="455"/>
      <c r="AZ165" s="455"/>
      <c r="BA165" s="455"/>
      <c r="BB165" s="445"/>
      <c r="BC165" s="476"/>
      <c r="BD165" s="447"/>
      <c r="BE165" s="455"/>
      <c r="BF165" s="455"/>
      <c r="BG165" s="455"/>
      <c r="BH165" s="455"/>
      <c r="BI165" s="445"/>
      <c r="BJ165" s="522"/>
      <c r="BK165" s="447"/>
      <c r="BL165" s="455"/>
      <c r="BM165" s="455"/>
      <c r="BN165" s="455"/>
      <c r="BO165" s="455"/>
      <c r="BP165" s="445"/>
      <c r="BQ165" s="476"/>
      <c r="BR165" s="447"/>
      <c r="BS165" s="455"/>
      <c r="BT165" s="455"/>
      <c r="BU165" s="455"/>
      <c r="BV165" s="445"/>
      <c r="BW165" s="521"/>
      <c r="BX165" s="507"/>
      <c r="BY165" s="526"/>
    </row>
    <row r="166" spans="1:78" s="27" customFormat="1" ht="20.100000000000001" customHeight="1" x14ac:dyDescent="0.3">
      <c r="A166" s="62">
        <v>90</v>
      </c>
      <c r="B166" s="203" t="s">
        <v>118</v>
      </c>
      <c r="C166" s="457"/>
      <c r="D166" s="455"/>
      <c r="E166" s="455"/>
      <c r="F166" s="455"/>
      <c r="G166" s="455"/>
      <c r="H166" s="455"/>
      <c r="I166" s="455"/>
      <c r="J166" s="526"/>
      <c r="K166" s="447"/>
      <c r="L166" s="455"/>
      <c r="M166" s="455"/>
      <c r="N166" s="455"/>
      <c r="O166" s="455"/>
      <c r="P166" s="445"/>
      <c r="Q166" s="476"/>
      <c r="R166" s="447"/>
      <c r="S166" s="455"/>
      <c r="T166" s="455"/>
      <c r="U166" s="455"/>
      <c r="V166" s="455"/>
      <c r="W166" s="445"/>
      <c r="X166" s="521"/>
      <c r="Y166" s="457"/>
      <c r="Z166" s="455"/>
      <c r="AA166" s="455"/>
      <c r="AB166" s="455"/>
      <c r="AC166" s="455"/>
      <c r="AD166" s="445"/>
      <c r="AE166" s="476"/>
      <c r="AF166" s="447"/>
      <c r="AG166" s="455"/>
      <c r="AH166" s="455"/>
      <c r="AI166" s="455"/>
      <c r="AJ166" s="445"/>
      <c r="AK166" s="522"/>
      <c r="AL166" s="447"/>
      <c r="AM166" s="455"/>
      <c r="AN166" s="455"/>
      <c r="AO166" s="455"/>
      <c r="AP166" s="445"/>
      <c r="AQ166" s="476"/>
      <c r="AR166" s="447"/>
      <c r="AS166" s="455"/>
      <c r="AT166" s="455"/>
      <c r="AU166" s="455"/>
      <c r="AV166" s="445"/>
      <c r="AW166" s="521"/>
      <c r="AX166" s="457"/>
      <c r="AY166" s="455"/>
      <c r="AZ166" s="455"/>
      <c r="BA166" s="455"/>
      <c r="BB166" s="445"/>
      <c r="BC166" s="476"/>
      <c r="BD166" s="447"/>
      <c r="BE166" s="455"/>
      <c r="BF166" s="455"/>
      <c r="BG166" s="455"/>
      <c r="BH166" s="455"/>
      <c r="BI166" s="445"/>
      <c r="BJ166" s="522"/>
      <c r="BK166" s="447"/>
      <c r="BL166" s="455"/>
      <c r="BM166" s="455"/>
      <c r="BN166" s="455"/>
      <c r="BO166" s="455"/>
      <c r="BP166" s="445"/>
      <c r="BQ166" s="476"/>
      <c r="BR166" s="447"/>
      <c r="BS166" s="455"/>
      <c r="BT166" s="455"/>
      <c r="BU166" s="455"/>
      <c r="BV166" s="445"/>
      <c r="BW166" s="521"/>
      <c r="BX166" s="507"/>
      <c r="BY166" s="526"/>
    </row>
    <row r="167" spans="1:78" s="27" customFormat="1" ht="20.100000000000001" customHeight="1" thickBot="1" x14ac:dyDescent="0.35">
      <c r="A167" s="146">
        <v>91</v>
      </c>
      <c r="B167" s="207" t="s">
        <v>120</v>
      </c>
      <c r="C167" s="506"/>
      <c r="D167" s="470"/>
      <c r="E167" s="470"/>
      <c r="F167" s="470"/>
      <c r="G167" s="470"/>
      <c r="H167" s="470"/>
      <c r="I167" s="470"/>
      <c r="J167" s="500"/>
      <c r="K167" s="449"/>
      <c r="L167" s="470"/>
      <c r="M167" s="470"/>
      <c r="N167" s="470"/>
      <c r="O167" s="470"/>
      <c r="P167" s="503"/>
      <c r="Q167" s="478"/>
      <c r="R167" s="449"/>
      <c r="S167" s="470"/>
      <c r="T167" s="470"/>
      <c r="U167" s="470"/>
      <c r="V167" s="470"/>
      <c r="W167" s="503"/>
      <c r="X167" s="481"/>
      <c r="Y167" s="506"/>
      <c r="Z167" s="470"/>
      <c r="AA167" s="470"/>
      <c r="AB167" s="470"/>
      <c r="AC167" s="470"/>
      <c r="AD167" s="503"/>
      <c r="AE167" s="478"/>
      <c r="AF167" s="449"/>
      <c r="AG167" s="470"/>
      <c r="AH167" s="470"/>
      <c r="AI167" s="470"/>
      <c r="AJ167" s="503"/>
      <c r="AK167" s="473"/>
      <c r="AL167" s="449"/>
      <c r="AM167" s="470"/>
      <c r="AN167" s="470"/>
      <c r="AO167" s="470"/>
      <c r="AP167" s="503"/>
      <c r="AQ167" s="478"/>
      <c r="AR167" s="449"/>
      <c r="AS167" s="470"/>
      <c r="AT167" s="470"/>
      <c r="AU167" s="470"/>
      <c r="AV167" s="503"/>
      <c r="AW167" s="481"/>
      <c r="AX167" s="506"/>
      <c r="AY167" s="470"/>
      <c r="AZ167" s="470"/>
      <c r="BA167" s="470"/>
      <c r="BB167" s="503"/>
      <c r="BC167" s="478"/>
      <c r="BD167" s="449"/>
      <c r="BE167" s="470"/>
      <c r="BF167" s="470"/>
      <c r="BG167" s="470"/>
      <c r="BH167" s="470"/>
      <c r="BI167" s="503"/>
      <c r="BJ167" s="473"/>
      <c r="BK167" s="449"/>
      <c r="BL167" s="470"/>
      <c r="BM167" s="470"/>
      <c r="BN167" s="470"/>
      <c r="BO167" s="470"/>
      <c r="BP167" s="503"/>
      <c r="BQ167" s="478"/>
      <c r="BR167" s="449"/>
      <c r="BS167" s="470"/>
      <c r="BT167" s="470"/>
      <c r="BU167" s="470"/>
      <c r="BV167" s="503"/>
      <c r="BW167" s="481"/>
      <c r="BX167" s="507"/>
      <c r="BY167" s="500"/>
    </row>
    <row r="168" spans="1:78" s="51" customFormat="1" ht="24.9" customHeight="1" thickBot="1" x14ac:dyDescent="0.35">
      <c r="A168" s="305"/>
      <c r="B168" s="304" t="s">
        <v>190</v>
      </c>
      <c r="C168" s="335">
        <f>SUM(C152:C167)</f>
        <v>300</v>
      </c>
      <c r="D168" s="336">
        <f t="shared" ref="D168:BN168" si="318">SUM(D152:D167)</f>
        <v>15</v>
      </c>
      <c r="E168" s="336">
        <f t="shared" si="318"/>
        <v>0</v>
      </c>
      <c r="F168" s="336">
        <f t="shared" si="318"/>
        <v>285</v>
      </c>
      <c r="G168" s="336">
        <f t="shared" si="318"/>
        <v>0</v>
      </c>
      <c r="H168" s="336">
        <f t="shared" si="318"/>
        <v>0</v>
      </c>
      <c r="I168" s="336">
        <f t="shared" si="318"/>
        <v>0</v>
      </c>
      <c r="J168" s="337">
        <f t="shared" si="318"/>
        <v>0</v>
      </c>
      <c r="K168" s="338">
        <f t="shared" si="318"/>
        <v>0</v>
      </c>
      <c r="L168" s="336">
        <f t="shared" si="318"/>
        <v>0</v>
      </c>
      <c r="M168" s="336">
        <f t="shared" si="318"/>
        <v>0</v>
      </c>
      <c r="N168" s="336">
        <f t="shared" si="318"/>
        <v>0</v>
      </c>
      <c r="O168" s="336">
        <f t="shared" si="318"/>
        <v>0</v>
      </c>
      <c r="P168" s="336">
        <f t="shared" si="318"/>
        <v>0</v>
      </c>
      <c r="Q168" s="339"/>
      <c r="R168" s="338">
        <f t="shared" si="318"/>
        <v>0</v>
      </c>
      <c r="S168" s="336">
        <f t="shared" si="318"/>
        <v>0</v>
      </c>
      <c r="T168" s="336">
        <f t="shared" si="318"/>
        <v>0</v>
      </c>
      <c r="U168" s="336">
        <f t="shared" si="318"/>
        <v>0</v>
      </c>
      <c r="V168" s="336">
        <f t="shared" si="318"/>
        <v>0</v>
      </c>
      <c r="W168" s="336">
        <f t="shared" si="318"/>
        <v>0</v>
      </c>
      <c r="X168" s="340"/>
      <c r="Y168" s="335">
        <f t="shared" si="318"/>
        <v>0</v>
      </c>
      <c r="Z168" s="336">
        <f t="shared" si="318"/>
        <v>0</v>
      </c>
      <c r="AA168" s="336">
        <f t="shared" si="318"/>
        <v>0</v>
      </c>
      <c r="AB168" s="336">
        <f t="shared" si="318"/>
        <v>0</v>
      </c>
      <c r="AC168" s="336">
        <f t="shared" si="318"/>
        <v>0</v>
      </c>
      <c r="AD168" s="336">
        <f t="shared" si="318"/>
        <v>0</v>
      </c>
      <c r="AE168" s="339"/>
      <c r="AF168" s="338">
        <f t="shared" si="318"/>
        <v>15</v>
      </c>
      <c r="AG168" s="336">
        <f t="shared" si="318"/>
        <v>0</v>
      </c>
      <c r="AH168" s="336">
        <f t="shared" si="318"/>
        <v>15</v>
      </c>
      <c r="AI168" s="336">
        <f t="shared" si="318"/>
        <v>0</v>
      </c>
      <c r="AJ168" s="336">
        <f t="shared" si="318"/>
        <v>4</v>
      </c>
      <c r="AK168" s="341"/>
      <c r="AL168" s="338">
        <f t="shared" si="318"/>
        <v>0</v>
      </c>
      <c r="AM168" s="336">
        <f t="shared" si="318"/>
        <v>0</v>
      </c>
      <c r="AN168" s="336">
        <f t="shared" si="318"/>
        <v>15</v>
      </c>
      <c r="AO168" s="336">
        <f t="shared" si="318"/>
        <v>0</v>
      </c>
      <c r="AP168" s="336">
        <f t="shared" si="318"/>
        <v>2</v>
      </c>
      <c r="AQ168" s="339"/>
      <c r="AR168" s="338">
        <f t="shared" si="318"/>
        <v>0</v>
      </c>
      <c r="AS168" s="336">
        <f t="shared" si="318"/>
        <v>0</v>
      </c>
      <c r="AT168" s="336">
        <f t="shared" si="318"/>
        <v>15</v>
      </c>
      <c r="AU168" s="336">
        <f t="shared" si="318"/>
        <v>0</v>
      </c>
      <c r="AV168" s="336">
        <f t="shared" si="318"/>
        <v>1</v>
      </c>
      <c r="AW168" s="340"/>
      <c r="AX168" s="335">
        <f t="shared" si="318"/>
        <v>0</v>
      </c>
      <c r="AY168" s="336">
        <f t="shared" si="318"/>
        <v>45</v>
      </c>
      <c r="AZ168" s="336">
        <f t="shared" si="318"/>
        <v>0</v>
      </c>
      <c r="BA168" s="336">
        <f t="shared" si="318"/>
        <v>0</v>
      </c>
      <c r="BB168" s="336">
        <f t="shared" si="318"/>
        <v>3</v>
      </c>
      <c r="BC168" s="339"/>
      <c r="BD168" s="338">
        <f t="shared" si="318"/>
        <v>0</v>
      </c>
      <c r="BE168" s="336">
        <f t="shared" si="318"/>
        <v>0</v>
      </c>
      <c r="BF168" s="336">
        <f t="shared" si="318"/>
        <v>105</v>
      </c>
      <c r="BG168" s="336">
        <f t="shared" si="318"/>
        <v>0</v>
      </c>
      <c r="BH168" s="336">
        <f t="shared" si="318"/>
        <v>0</v>
      </c>
      <c r="BI168" s="336">
        <f t="shared" si="318"/>
        <v>11</v>
      </c>
      <c r="BJ168" s="341"/>
      <c r="BK168" s="338">
        <f t="shared" si="318"/>
        <v>0</v>
      </c>
      <c r="BL168" s="336">
        <f t="shared" si="318"/>
        <v>0</v>
      </c>
      <c r="BM168" s="336">
        <f t="shared" si="318"/>
        <v>30</v>
      </c>
      <c r="BN168" s="336">
        <f t="shared" si="318"/>
        <v>0</v>
      </c>
      <c r="BO168" s="336">
        <f t="shared" ref="BO168:BY168" si="319">SUM(BO152:BO167)</f>
        <v>0</v>
      </c>
      <c r="BP168" s="336">
        <f t="shared" si="319"/>
        <v>3</v>
      </c>
      <c r="BQ168" s="339"/>
      <c r="BR168" s="338">
        <f t="shared" si="319"/>
        <v>0</v>
      </c>
      <c r="BS168" s="336">
        <f t="shared" si="319"/>
        <v>60</v>
      </c>
      <c r="BT168" s="336">
        <f t="shared" si="319"/>
        <v>0</v>
      </c>
      <c r="BU168" s="336">
        <f t="shared" si="319"/>
        <v>0</v>
      </c>
      <c r="BV168" s="336">
        <f t="shared" si="319"/>
        <v>6</v>
      </c>
      <c r="BW168" s="340"/>
      <c r="BX168" s="335">
        <f>SUM(BX152:BX167)</f>
        <v>30</v>
      </c>
      <c r="BY168" s="337">
        <f t="shared" si="319"/>
        <v>28</v>
      </c>
    </row>
    <row r="169" spans="1:78" s="51" customFormat="1" ht="24.9" customHeight="1" thickBot="1" x14ac:dyDescent="0.35">
      <c r="A169" s="222"/>
      <c r="B169" s="459" t="s">
        <v>106</v>
      </c>
      <c r="C169" s="459"/>
      <c r="D169" s="459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59"/>
      <c r="AH169" s="459"/>
      <c r="AI169" s="459"/>
      <c r="AJ169" s="459"/>
      <c r="AK169" s="459"/>
      <c r="AL169" s="459"/>
      <c r="AM169" s="459"/>
      <c r="AN169" s="459"/>
      <c r="AO169" s="459"/>
      <c r="AP169" s="459"/>
      <c r="AQ169" s="459"/>
      <c r="AR169" s="459"/>
      <c r="AS169" s="459"/>
      <c r="AT169" s="459"/>
      <c r="AU169" s="459"/>
      <c r="AV169" s="459"/>
      <c r="AW169" s="459"/>
      <c r="AX169" s="459"/>
      <c r="AY169" s="459"/>
      <c r="AZ169" s="459"/>
      <c r="BA169" s="459"/>
      <c r="BB169" s="459"/>
      <c r="BC169" s="459"/>
      <c r="BD169" s="459"/>
      <c r="BE169" s="459"/>
      <c r="BF169" s="459"/>
      <c r="BG169" s="459"/>
      <c r="BH169" s="459"/>
      <c r="BI169" s="459"/>
      <c r="BJ169" s="459"/>
      <c r="BK169" s="459"/>
      <c r="BL169" s="459"/>
      <c r="BM169" s="459"/>
      <c r="BN169" s="459"/>
      <c r="BO169" s="459"/>
      <c r="BP169" s="459"/>
      <c r="BQ169" s="459"/>
      <c r="BR169" s="459"/>
      <c r="BS169" s="459"/>
      <c r="BT169" s="459"/>
      <c r="BU169" s="459"/>
      <c r="BV169" s="459"/>
      <c r="BW169" s="459"/>
      <c r="BX169" s="459"/>
      <c r="BY169" s="460"/>
    </row>
    <row r="170" spans="1:78" s="27" customFormat="1" ht="20.100000000000001" customHeight="1" thickBot="1" x14ac:dyDescent="0.35">
      <c r="A170" s="89">
        <v>92</v>
      </c>
      <c r="B170" s="198" t="s">
        <v>164</v>
      </c>
      <c r="C170" s="89">
        <f t="shared" ref="C170" si="320">SUM(D170:J170)</f>
        <v>120</v>
      </c>
      <c r="D170" s="98"/>
      <c r="E170" s="98"/>
      <c r="F170" s="98"/>
      <c r="G170" s="98"/>
      <c r="H170" s="98"/>
      <c r="I170" s="98"/>
      <c r="J170" s="193">
        <f>AU170+BA170+BH170+BO170+BU170</f>
        <v>120</v>
      </c>
      <c r="K170" s="97"/>
      <c r="L170" s="98"/>
      <c r="M170" s="98"/>
      <c r="N170" s="98"/>
      <c r="O170" s="98"/>
      <c r="P170" s="90"/>
      <c r="Q170" s="159"/>
      <c r="R170" s="97"/>
      <c r="S170" s="98"/>
      <c r="T170" s="98"/>
      <c r="U170" s="98"/>
      <c r="V170" s="98"/>
      <c r="W170" s="90"/>
      <c r="X170" s="101"/>
      <c r="Y170" s="89"/>
      <c r="Z170" s="98"/>
      <c r="AA170" s="98"/>
      <c r="AB170" s="98"/>
      <c r="AC170" s="98"/>
      <c r="AD170" s="90"/>
      <c r="AE170" s="159"/>
      <c r="AF170" s="97"/>
      <c r="AG170" s="98"/>
      <c r="AH170" s="98"/>
      <c r="AI170" s="98"/>
      <c r="AJ170" s="90"/>
      <c r="AK170" s="100"/>
      <c r="AL170" s="97"/>
      <c r="AM170" s="98"/>
      <c r="AN170" s="98"/>
      <c r="AO170" s="98"/>
      <c r="AP170" s="90"/>
      <c r="AQ170" s="159"/>
      <c r="AR170" s="97"/>
      <c r="AS170" s="98"/>
      <c r="AT170" s="98"/>
      <c r="AU170" s="98"/>
      <c r="AV170" s="90"/>
      <c r="AW170" s="101"/>
      <c r="AX170" s="89"/>
      <c r="AY170" s="98"/>
      <c r="AZ170" s="98"/>
      <c r="BA170" s="98"/>
      <c r="BB170" s="90"/>
      <c r="BC170" s="159"/>
      <c r="BD170" s="97"/>
      <c r="BE170" s="98"/>
      <c r="BF170" s="98"/>
      <c r="BG170" s="98"/>
      <c r="BH170" s="98">
        <v>30</v>
      </c>
      <c r="BI170" s="90">
        <v>1</v>
      </c>
      <c r="BJ170" s="100" t="s">
        <v>211</v>
      </c>
      <c r="BK170" s="97"/>
      <c r="BL170" s="98"/>
      <c r="BM170" s="98"/>
      <c r="BN170" s="98"/>
      <c r="BO170" s="98">
        <v>45</v>
      </c>
      <c r="BP170" s="90">
        <v>2</v>
      </c>
      <c r="BQ170" s="159" t="s">
        <v>211</v>
      </c>
      <c r="BR170" s="97"/>
      <c r="BS170" s="98"/>
      <c r="BT170" s="98"/>
      <c r="BU170" s="98">
        <v>45</v>
      </c>
      <c r="BV170" s="90">
        <v>2</v>
      </c>
      <c r="BW170" s="101" t="s">
        <v>211</v>
      </c>
      <c r="BX170" s="89">
        <f>P170+W170+AD170+AJ170+AP170+AV170+BB170+BI170+BP170+BV170</f>
        <v>5</v>
      </c>
      <c r="BY170" s="193">
        <v>5</v>
      </c>
    </row>
    <row r="171" spans="1:78" s="51" customFormat="1" ht="24.9" customHeight="1" thickBot="1" x14ac:dyDescent="0.35">
      <c r="A171" s="222"/>
      <c r="B171" s="304" t="s">
        <v>191</v>
      </c>
      <c r="C171" s="342">
        <f>SUM(C170)</f>
        <v>120</v>
      </c>
      <c r="D171" s="343">
        <f t="shared" ref="D171:BN171" si="321">SUM(D170)</f>
        <v>0</v>
      </c>
      <c r="E171" s="343">
        <f t="shared" si="321"/>
        <v>0</v>
      </c>
      <c r="F171" s="343">
        <f t="shared" si="321"/>
        <v>0</v>
      </c>
      <c r="G171" s="343">
        <f t="shared" si="321"/>
        <v>0</v>
      </c>
      <c r="H171" s="343">
        <f t="shared" si="321"/>
        <v>0</v>
      </c>
      <c r="I171" s="343">
        <f t="shared" si="321"/>
        <v>0</v>
      </c>
      <c r="J171" s="344">
        <f t="shared" si="321"/>
        <v>120</v>
      </c>
      <c r="K171" s="345">
        <f t="shared" si="321"/>
        <v>0</v>
      </c>
      <c r="L171" s="343">
        <f t="shared" si="321"/>
        <v>0</v>
      </c>
      <c r="M171" s="343">
        <f t="shared" si="321"/>
        <v>0</v>
      </c>
      <c r="N171" s="343">
        <f t="shared" si="321"/>
        <v>0</v>
      </c>
      <c r="O171" s="343">
        <f t="shared" si="321"/>
        <v>0</v>
      </c>
      <c r="P171" s="343">
        <f t="shared" si="321"/>
        <v>0</v>
      </c>
      <c r="Q171" s="346"/>
      <c r="R171" s="345">
        <f t="shared" si="321"/>
        <v>0</v>
      </c>
      <c r="S171" s="343">
        <f t="shared" si="321"/>
        <v>0</v>
      </c>
      <c r="T171" s="343">
        <f t="shared" si="321"/>
        <v>0</v>
      </c>
      <c r="U171" s="343">
        <f t="shared" si="321"/>
        <v>0</v>
      </c>
      <c r="V171" s="343">
        <f t="shared" si="321"/>
        <v>0</v>
      </c>
      <c r="W171" s="343">
        <f t="shared" si="321"/>
        <v>0</v>
      </c>
      <c r="X171" s="347"/>
      <c r="Y171" s="342">
        <f t="shared" si="321"/>
        <v>0</v>
      </c>
      <c r="Z171" s="343">
        <f t="shared" si="321"/>
        <v>0</v>
      </c>
      <c r="AA171" s="343">
        <f t="shared" si="321"/>
        <v>0</v>
      </c>
      <c r="AB171" s="343">
        <f t="shared" si="321"/>
        <v>0</v>
      </c>
      <c r="AC171" s="343">
        <f t="shared" si="321"/>
        <v>0</v>
      </c>
      <c r="AD171" s="343">
        <f t="shared" si="321"/>
        <v>0</v>
      </c>
      <c r="AE171" s="346"/>
      <c r="AF171" s="345">
        <f t="shared" si="321"/>
        <v>0</v>
      </c>
      <c r="AG171" s="343">
        <f t="shared" si="321"/>
        <v>0</v>
      </c>
      <c r="AH171" s="343">
        <f t="shared" si="321"/>
        <v>0</v>
      </c>
      <c r="AI171" s="343">
        <f t="shared" si="321"/>
        <v>0</v>
      </c>
      <c r="AJ171" s="343">
        <f t="shared" si="321"/>
        <v>0</v>
      </c>
      <c r="AK171" s="348"/>
      <c r="AL171" s="345">
        <f t="shared" si="321"/>
        <v>0</v>
      </c>
      <c r="AM171" s="343">
        <f t="shared" si="321"/>
        <v>0</v>
      </c>
      <c r="AN171" s="343">
        <f t="shared" si="321"/>
        <v>0</v>
      </c>
      <c r="AO171" s="343">
        <f t="shared" si="321"/>
        <v>0</v>
      </c>
      <c r="AP171" s="343">
        <f t="shared" si="321"/>
        <v>0</v>
      </c>
      <c r="AQ171" s="346"/>
      <c r="AR171" s="345">
        <f t="shared" si="321"/>
        <v>0</v>
      </c>
      <c r="AS171" s="343">
        <f t="shared" si="321"/>
        <v>0</v>
      </c>
      <c r="AT171" s="343">
        <f t="shared" si="321"/>
        <v>0</v>
      </c>
      <c r="AU171" s="343">
        <f t="shared" si="321"/>
        <v>0</v>
      </c>
      <c r="AV171" s="343">
        <f t="shared" si="321"/>
        <v>0</v>
      </c>
      <c r="AW171" s="347"/>
      <c r="AX171" s="342">
        <f t="shared" si="321"/>
        <v>0</v>
      </c>
      <c r="AY171" s="343">
        <f t="shared" si="321"/>
        <v>0</v>
      </c>
      <c r="AZ171" s="343">
        <f t="shared" si="321"/>
        <v>0</v>
      </c>
      <c r="BA171" s="343">
        <f t="shared" si="321"/>
        <v>0</v>
      </c>
      <c r="BB171" s="343">
        <f t="shared" si="321"/>
        <v>0</v>
      </c>
      <c r="BC171" s="346"/>
      <c r="BD171" s="345">
        <f t="shared" si="321"/>
        <v>0</v>
      </c>
      <c r="BE171" s="343">
        <f t="shared" si="321"/>
        <v>0</v>
      </c>
      <c r="BF171" s="343">
        <f t="shared" si="321"/>
        <v>0</v>
      </c>
      <c r="BG171" s="343">
        <f t="shared" si="321"/>
        <v>0</v>
      </c>
      <c r="BH171" s="343">
        <f t="shared" si="321"/>
        <v>30</v>
      </c>
      <c r="BI171" s="343">
        <f t="shared" si="321"/>
        <v>1</v>
      </c>
      <c r="BJ171" s="348"/>
      <c r="BK171" s="345">
        <f t="shared" si="321"/>
        <v>0</v>
      </c>
      <c r="BL171" s="343">
        <f t="shared" si="321"/>
        <v>0</v>
      </c>
      <c r="BM171" s="343">
        <f t="shared" si="321"/>
        <v>0</v>
      </c>
      <c r="BN171" s="343">
        <f t="shared" si="321"/>
        <v>0</v>
      </c>
      <c r="BO171" s="343">
        <f t="shared" ref="BO171:BY171" si="322">SUM(BO170)</f>
        <v>45</v>
      </c>
      <c r="BP171" s="343">
        <f t="shared" si="322"/>
        <v>2</v>
      </c>
      <c r="BQ171" s="346"/>
      <c r="BR171" s="345">
        <f t="shared" si="322"/>
        <v>0</v>
      </c>
      <c r="BS171" s="343">
        <f t="shared" si="322"/>
        <v>0</v>
      </c>
      <c r="BT171" s="343">
        <f t="shared" si="322"/>
        <v>0</v>
      </c>
      <c r="BU171" s="343">
        <f t="shared" si="322"/>
        <v>45</v>
      </c>
      <c r="BV171" s="343">
        <f t="shared" si="322"/>
        <v>2</v>
      </c>
      <c r="BW171" s="347"/>
      <c r="BX171" s="342">
        <f>SUM(BX170)</f>
        <v>5</v>
      </c>
      <c r="BY171" s="344">
        <f t="shared" si="322"/>
        <v>5</v>
      </c>
    </row>
    <row r="172" spans="1:78" s="52" customFormat="1" ht="30" customHeight="1" thickBot="1" x14ac:dyDescent="0.35">
      <c r="A172" s="149"/>
      <c r="B172" s="236" t="s">
        <v>216</v>
      </c>
      <c r="C172" s="350">
        <f>C171+C168+C150</f>
        <v>825</v>
      </c>
      <c r="D172" s="351">
        <f t="shared" ref="D172:BN172" si="323">D171+D168+D150</f>
        <v>75</v>
      </c>
      <c r="E172" s="351">
        <f t="shared" si="323"/>
        <v>15</v>
      </c>
      <c r="F172" s="351">
        <f t="shared" si="323"/>
        <v>615</v>
      </c>
      <c r="G172" s="351">
        <f t="shared" si="323"/>
        <v>0</v>
      </c>
      <c r="H172" s="351">
        <f t="shared" si="323"/>
        <v>0</v>
      </c>
      <c r="I172" s="351">
        <f t="shared" si="323"/>
        <v>0</v>
      </c>
      <c r="J172" s="352">
        <f t="shared" si="323"/>
        <v>120</v>
      </c>
      <c r="K172" s="353">
        <f t="shared" si="323"/>
        <v>0</v>
      </c>
      <c r="L172" s="351">
        <f t="shared" si="323"/>
        <v>0</v>
      </c>
      <c r="M172" s="351">
        <f t="shared" si="323"/>
        <v>0</v>
      </c>
      <c r="N172" s="351">
        <f t="shared" si="323"/>
        <v>0</v>
      </c>
      <c r="O172" s="351">
        <f t="shared" si="323"/>
        <v>0</v>
      </c>
      <c r="P172" s="351">
        <f t="shared" si="323"/>
        <v>0</v>
      </c>
      <c r="Q172" s="354"/>
      <c r="R172" s="353">
        <f t="shared" si="323"/>
        <v>0</v>
      </c>
      <c r="S172" s="351">
        <f t="shared" si="323"/>
        <v>0</v>
      </c>
      <c r="T172" s="351">
        <f t="shared" si="323"/>
        <v>0</v>
      </c>
      <c r="U172" s="351">
        <f t="shared" si="323"/>
        <v>0</v>
      </c>
      <c r="V172" s="351">
        <f t="shared" si="323"/>
        <v>0</v>
      </c>
      <c r="W172" s="351">
        <f t="shared" si="323"/>
        <v>0</v>
      </c>
      <c r="X172" s="355"/>
      <c r="Y172" s="350">
        <f t="shared" si="323"/>
        <v>30</v>
      </c>
      <c r="Z172" s="351">
        <f t="shared" si="323"/>
        <v>0</v>
      </c>
      <c r="AA172" s="351">
        <f t="shared" si="323"/>
        <v>30</v>
      </c>
      <c r="AB172" s="351">
        <f t="shared" si="323"/>
        <v>0</v>
      </c>
      <c r="AC172" s="351">
        <f t="shared" si="323"/>
        <v>0</v>
      </c>
      <c r="AD172" s="351">
        <f t="shared" si="323"/>
        <v>5</v>
      </c>
      <c r="AE172" s="354"/>
      <c r="AF172" s="353">
        <f t="shared" si="323"/>
        <v>30</v>
      </c>
      <c r="AG172" s="351">
        <f t="shared" si="323"/>
        <v>0</v>
      </c>
      <c r="AH172" s="351">
        <f t="shared" si="323"/>
        <v>60</v>
      </c>
      <c r="AI172" s="351">
        <f t="shared" si="323"/>
        <v>0</v>
      </c>
      <c r="AJ172" s="351">
        <f t="shared" si="323"/>
        <v>14</v>
      </c>
      <c r="AK172" s="356"/>
      <c r="AL172" s="353">
        <f t="shared" si="323"/>
        <v>15</v>
      </c>
      <c r="AM172" s="351">
        <f t="shared" si="323"/>
        <v>0</v>
      </c>
      <c r="AN172" s="351">
        <f t="shared" si="323"/>
        <v>105</v>
      </c>
      <c r="AO172" s="351">
        <f t="shared" si="323"/>
        <v>0</v>
      </c>
      <c r="AP172" s="351">
        <f t="shared" si="323"/>
        <v>14</v>
      </c>
      <c r="AQ172" s="354"/>
      <c r="AR172" s="353">
        <f t="shared" si="323"/>
        <v>0</v>
      </c>
      <c r="AS172" s="351">
        <f t="shared" si="323"/>
        <v>0</v>
      </c>
      <c r="AT172" s="351">
        <f t="shared" si="323"/>
        <v>45</v>
      </c>
      <c r="AU172" s="351">
        <f t="shared" si="323"/>
        <v>0</v>
      </c>
      <c r="AV172" s="351">
        <f t="shared" si="323"/>
        <v>5</v>
      </c>
      <c r="AW172" s="355"/>
      <c r="AX172" s="350">
        <f t="shared" si="323"/>
        <v>0</v>
      </c>
      <c r="AY172" s="351">
        <f t="shared" si="323"/>
        <v>60</v>
      </c>
      <c r="AZ172" s="351">
        <f t="shared" si="323"/>
        <v>0</v>
      </c>
      <c r="BA172" s="351">
        <f t="shared" si="323"/>
        <v>0</v>
      </c>
      <c r="BB172" s="351">
        <f t="shared" si="323"/>
        <v>5</v>
      </c>
      <c r="BC172" s="354"/>
      <c r="BD172" s="353">
        <f t="shared" si="323"/>
        <v>0</v>
      </c>
      <c r="BE172" s="351">
        <f t="shared" si="323"/>
        <v>0</v>
      </c>
      <c r="BF172" s="351">
        <f t="shared" si="323"/>
        <v>135</v>
      </c>
      <c r="BG172" s="351">
        <f t="shared" si="323"/>
        <v>0</v>
      </c>
      <c r="BH172" s="351">
        <f t="shared" si="323"/>
        <v>30</v>
      </c>
      <c r="BI172" s="351">
        <f t="shared" si="323"/>
        <v>16</v>
      </c>
      <c r="BJ172" s="356"/>
      <c r="BK172" s="353">
        <f t="shared" si="323"/>
        <v>0</v>
      </c>
      <c r="BL172" s="351">
        <f t="shared" si="323"/>
        <v>15</v>
      </c>
      <c r="BM172" s="351">
        <f t="shared" si="323"/>
        <v>60</v>
      </c>
      <c r="BN172" s="351">
        <f t="shared" si="323"/>
        <v>0</v>
      </c>
      <c r="BO172" s="351">
        <f t="shared" ref="BO172:BY172" si="324">BO171+BO168+BO150</f>
        <v>45</v>
      </c>
      <c r="BP172" s="351">
        <f t="shared" si="324"/>
        <v>10</v>
      </c>
      <c r="BQ172" s="354"/>
      <c r="BR172" s="353">
        <f t="shared" si="324"/>
        <v>0</v>
      </c>
      <c r="BS172" s="351">
        <f t="shared" si="324"/>
        <v>120</v>
      </c>
      <c r="BT172" s="351">
        <f t="shared" si="324"/>
        <v>0</v>
      </c>
      <c r="BU172" s="351">
        <f t="shared" si="324"/>
        <v>45</v>
      </c>
      <c r="BV172" s="351">
        <f t="shared" si="324"/>
        <v>16</v>
      </c>
      <c r="BW172" s="355"/>
      <c r="BX172" s="350">
        <f>BX171+BX168+BX150</f>
        <v>85</v>
      </c>
      <c r="BY172" s="352">
        <f t="shared" si="324"/>
        <v>68</v>
      </c>
    </row>
    <row r="173" spans="1:78" ht="30" customHeight="1" thickBot="1" x14ac:dyDescent="0.35">
      <c r="A173" s="190"/>
      <c r="B173" s="426" t="s">
        <v>39</v>
      </c>
      <c r="C173" s="426"/>
      <c r="D173" s="426"/>
      <c r="E173" s="426"/>
      <c r="F173" s="426"/>
      <c r="G173" s="426"/>
      <c r="H173" s="426"/>
      <c r="I173" s="426"/>
      <c r="J173" s="426"/>
      <c r="K173" s="426"/>
      <c r="L173" s="426"/>
      <c r="M173" s="426"/>
      <c r="N173" s="426"/>
      <c r="O173" s="426"/>
      <c r="P173" s="426"/>
      <c r="Q173" s="426"/>
      <c r="R173" s="426"/>
      <c r="S173" s="426"/>
      <c r="T173" s="426"/>
      <c r="U173" s="426"/>
      <c r="V173" s="426"/>
      <c r="W173" s="426"/>
      <c r="X173" s="426"/>
      <c r="Y173" s="426"/>
      <c r="Z173" s="426"/>
      <c r="AA173" s="426"/>
      <c r="AB173" s="426"/>
      <c r="AC173" s="426"/>
      <c r="AD173" s="426"/>
      <c r="AE173" s="426"/>
      <c r="AF173" s="426"/>
      <c r="AG173" s="426"/>
      <c r="AH173" s="426"/>
      <c r="AI173" s="426"/>
      <c r="AJ173" s="426"/>
      <c r="AK173" s="426"/>
      <c r="AL173" s="426"/>
      <c r="AM173" s="426"/>
      <c r="AN173" s="426"/>
      <c r="AO173" s="426"/>
      <c r="AP173" s="426"/>
      <c r="AQ173" s="426"/>
      <c r="AR173" s="426"/>
      <c r="AS173" s="426"/>
      <c r="AT173" s="426"/>
      <c r="AU173" s="426"/>
      <c r="AV173" s="426"/>
      <c r="AW173" s="426"/>
      <c r="AX173" s="426"/>
      <c r="AY173" s="426"/>
      <c r="AZ173" s="426"/>
      <c r="BA173" s="426"/>
      <c r="BB173" s="426"/>
      <c r="BC173" s="426"/>
      <c r="BD173" s="426"/>
      <c r="BE173" s="426"/>
      <c r="BF173" s="426"/>
      <c r="BG173" s="426"/>
      <c r="BH173" s="426"/>
      <c r="BI173" s="426"/>
      <c r="BJ173" s="426"/>
      <c r="BK173" s="426"/>
      <c r="BL173" s="426"/>
      <c r="BM173" s="426"/>
      <c r="BN173" s="426"/>
      <c r="BO173" s="426"/>
      <c r="BP173" s="426"/>
      <c r="BQ173" s="426"/>
      <c r="BR173" s="426"/>
      <c r="BS173" s="426"/>
      <c r="BT173" s="426"/>
      <c r="BU173" s="426"/>
      <c r="BV173" s="426"/>
      <c r="BW173" s="426"/>
      <c r="BX173" s="426"/>
      <c r="BY173" s="427"/>
    </row>
    <row r="174" spans="1:78" ht="30" customHeight="1" x14ac:dyDescent="0.3">
      <c r="A174" s="490" t="s">
        <v>213</v>
      </c>
      <c r="B174" s="469" t="s">
        <v>0</v>
      </c>
      <c r="C174" s="527" t="s">
        <v>214</v>
      </c>
      <c r="D174" s="528"/>
      <c r="E174" s="528"/>
      <c r="F174" s="528"/>
      <c r="G174" s="528"/>
      <c r="H174" s="528"/>
      <c r="I174" s="528"/>
      <c r="J174" s="529"/>
      <c r="K174" s="435" t="s">
        <v>4</v>
      </c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6"/>
      <c r="W174" s="436"/>
      <c r="X174" s="436"/>
      <c r="Y174" s="435" t="s">
        <v>5</v>
      </c>
      <c r="Z174" s="436"/>
      <c r="AA174" s="436"/>
      <c r="AB174" s="436"/>
      <c r="AC174" s="436"/>
      <c r="AD174" s="436"/>
      <c r="AE174" s="436"/>
      <c r="AF174" s="436"/>
      <c r="AG174" s="436"/>
      <c r="AH174" s="436"/>
      <c r="AI174" s="436"/>
      <c r="AJ174" s="436"/>
      <c r="AK174" s="437"/>
      <c r="AL174" s="436" t="s">
        <v>6</v>
      </c>
      <c r="AM174" s="436"/>
      <c r="AN174" s="436"/>
      <c r="AO174" s="436"/>
      <c r="AP174" s="436"/>
      <c r="AQ174" s="436"/>
      <c r="AR174" s="436"/>
      <c r="AS174" s="436"/>
      <c r="AT174" s="436"/>
      <c r="AU174" s="436"/>
      <c r="AV174" s="436"/>
      <c r="AW174" s="436"/>
      <c r="AX174" s="435" t="s">
        <v>7</v>
      </c>
      <c r="AY174" s="436"/>
      <c r="AZ174" s="436"/>
      <c r="BA174" s="436"/>
      <c r="BB174" s="436"/>
      <c r="BC174" s="436"/>
      <c r="BD174" s="436"/>
      <c r="BE174" s="436"/>
      <c r="BF174" s="436"/>
      <c r="BG174" s="436"/>
      <c r="BH174" s="436"/>
      <c r="BI174" s="436"/>
      <c r="BJ174" s="437"/>
      <c r="BK174" s="436" t="s">
        <v>8</v>
      </c>
      <c r="BL174" s="436"/>
      <c r="BM174" s="436"/>
      <c r="BN174" s="436"/>
      <c r="BO174" s="436"/>
      <c r="BP174" s="436"/>
      <c r="BQ174" s="436"/>
      <c r="BR174" s="436"/>
      <c r="BS174" s="436"/>
      <c r="BT174" s="436"/>
      <c r="BU174" s="436"/>
      <c r="BV174" s="436"/>
      <c r="BW174" s="437"/>
      <c r="BX174" s="533" t="s">
        <v>208</v>
      </c>
      <c r="BY174" s="430" t="s">
        <v>224</v>
      </c>
      <c r="BZ174" s="65"/>
    </row>
    <row r="175" spans="1:78" ht="30" customHeight="1" thickBot="1" x14ac:dyDescent="0.35">
      <c r="A175" s="491"/>
      <c r="B175" s="462"/>
      <c r="C175" s="530"/>
      <c r="D175" s="531"/>
      <c r="E175" s="531"/>
      <c r="F175" s="531"/>
      <c r="G175" s="531"/>
      <c r="H175" s="531"/>
      <c r="I175" s="531"/>
      <c r="J175" s="532"/>
      <c r="K175" s="511" t="s">
        <v>9</v>
      </c>
      <c r="L175" s="512"/>
      <c r="M175" s="512"/>
      <c r="N175" s="512"/>
      <c r="O175" s="512"/>
      <c r="P175" s="512"/>
      <c r="Q175" s="513"/>
      <c r="R175" s="512" t="s">
        <v>220</v>
      </c>
      <c r="S175" s="512"/>
      <c r="T175" s="512"/>
      <c r="U175" s="512"/>
      <c r="V175" s="512"/>
      <c r="W175" s="512"/>
      <c r="X175" s="512"/>
      <c r="Y175" s="511" t="s">
        <v>10</v>
      </c>
      <c r="Z175" s="512"/>
      <c r="AA175" s="512"/>
      <c r="AB175" s="512"/>
      <c r="AC175" s="512"/>
      <c r="AD175" s="512"/>
      <c r="AE175" s="513"/>
      <c r="AF175" s="512" t="s">
        <v>11</v>
      </c>
      <c r="AG175" s="512"/>
      <c r="AH175" s="512"/>
      <c r="AI175" s="512"/>
      <c r="AJ175" s="512"/>
      <c r="AK175" s="514"/>
      <c r="AL175" s="512" t="s">
        <v>12</v>
      </c>
      <c r="AM175" s="512"/>
      <c r="AN175" s="512"/>
      <c r="AO175" s="512"/>
      <c r="AP175" s="512"/>
      <c r="AQ175" s="513"/>
      <c r="AR175" s="512" t="s">
        <v>13</v>
      </c>
      <c r="AS175" s="512"/>
      <c r="AT175" s="512"/>
      <c r="AU175" s="512"/>
      <c r="AV175" s="512"/>
      <c r="AW175" s="512"/>
      <c r="AX175" s="511" t="s">
        <v>14</v>
      </c>
      <c r="AY175" s="512"/>
      <c r="AZ175" s="512"/>
      <c r="BA175" s="512"/>
      <c r="BB175" s="512"/>
      <c r="BC175" s="512"/>
      <c r="BD175" s="518" t="s">
        <v>15</v>
      </c>
      <c r="BE175" s="512"/>
      <c r="BF175" s="512"/>
      <c r="BG175" s="512"/>
      <c r="BH175" s="512"/>
      <c r="BI175" s="512"/>
      <c r="BJ175" s="514"/>
      <c r="BK175" s="512" t="s">
        <v>16</v>
      </c>
      <c r="BL175" s="512"/>
      <c r="BM175" s="512"/>
      <c r="BN175" s="512"/>
      <c r="BO175" s="512"/>
      <c r="BP175" s="512"/>
      <c r="BQ175" s="512"/>
      <c r="BR175" s="518" t="s">
        <v>17</v>
      </c>
      <c r="BS175" s="512"/>
      <c r="BT175" s="512"/>
      <c r="BU175" s="512"/>
      <c r="BV175" s="448"/>
      <c r="BW175" s="73"/>
      <c r="BX175" s="534"/>
      <c r="BY175" s="431"/>
    </row>
    <row r="176" spans="1:78" s="177" customFormat="1" ht="159.9" customHeight="1" thickBot="1" x14ac:dyDescent="0.35">
      <c r="A176" s="492"/>
      <c r="B176" s="463"/>
      <c r="C176" s="108" t="s">
        <v>1</v>
      </c>
      <c r="D176" s="106" t="s">
        <v>217</v>
      </c>
      <c r="E176" s="106" t="s">
        <v>3</v>
      </c>
      <c r="F176" s="106" t="str">
        <f>E.I.!$F$20</f>
        <v>ZAJĘCIA WARSZTATOWE</v>
      </c>
      <c r="G176" s="106" t="s">
        <v>195</v>
      </c>
      <c r="H176" s="106" t="s">
        <v>215</v>
      </c>
      <c r="I176" s="106" t="s">
        <v>219</v>
      </c>
      <c r="J176" s="178" t="s">
        <v>164</v>
      </c>
      <c r="K176" s="106" t="s">
        <v>217</v>
      </c>
      <c r="L176" s="180" t="s">
        <v>3</v>
      </c>
      <c r="M176" s="180" t="str">
        <f>$F$9</f>
        <v>ZAJĘCIA WARSZTATOWE</v>
      </c>
      <c r="N176" s="180" t="str">
        <f>$H$9</f>
        <v>LEKTORATY J. OBCYCH</v>
      </c>
      <c r="O176" s="106" t="s">
        <v>219</v>
      </c>
      <c r="P176" s="180" t="s">
        <v>18</v>
      </c>
      <c r="Q176" s="160" t="s">
        <v>212</v>
      </c>
      <c r="R176" s="106" t="s">
        <v>217</v>
      </c>
      <c r="S176" s="180" t="s">
        <v>3</v>
      </c>
      <c r="T176" s="180" t="str">
        <f>$F$9</f>
        <v>ZAJĘCIA WARSZTATOWE</v>
      </c>
      <c r="U176" s="181" t="str">
        <f>$H$9</f>
        <v>LEKTORATY J. OBCYCH</v>
      </c>
      <c r="V176" s="106" t="s">
        <v>219</v>
      </c>
      <c r="W176" s="180" t="s">
        <v>18</v>
      </c>
      <c r="X176" s="111" t="s">
        <v>212</v>
      </c>
      <c r="Y176" s="106" t="s">
        <v>217</v>
      </c>
      <c r="Z176" s="180" t="s">
        <v>3</v>
      </c>
      <c r="AA176" s="180" t="str">
        <f>$F$9</f>
        <v>ZAJĘCIA WARSZTATOWE</v>
      </c>
      <c r="AB176" s="106" t="s">
        <v>215</v>
      </c>
      <c r="AC176" s="180" t="str">
        <f>$J$9</f>
        <v>PRAKTYKI ZAWODOWE</v>
      </c>
      <c r="AD176" s="180" t="s">
        <v>18</v>
      </c>
      <c r="AE176" s="160" t="s">
        <v>212</v>
      </c>
      <c r="AF176" s="106" t="s">
        <v>217</v>
      </c>
      <c r="AG176" s="180" t="s">
        <v>3</v>
      </c>
      <c r="AH176" s="180" t="str">
        <f>$F$9</f>
        <v>ZAJĘCIA WARSZTATOWE</v>
      </c>
      <c r="AI176" s="106" t="s">
        <v>215</v>
      </c>
      <c r="AJ176" s="180" t="s">
        <v>18</v>
      </c>
      <c r="AK176" s="111" t="s">
        <v>212</v>
      </c>
      <c r="AL176" s="106" t="s">
        <v>217</v>
      </c>
      <c r="AM176" s="180" t="s">
        <v>3</v>
      </c>
      <c r="AN176" s="180" t="str">
        <f>$F$9</f>
        <v>ZAJĘCIA WARSZTATOWE</v>
      </c>
      <c r="AO176" s="106" t="s">
        <v>215</v>
      </c>
      <c r="AP176" s="180" t="s">
        <v>18</v>
      </c>
      <c r="AQ176" s="160" t="s">
        <v>212</v>
      </c>
      <c r="AR176" s="106" t="s">
        <v>217</v>
      </c>
      <c r="AS176" s="180" t="s">
        <v>3</v>
      </c>
      <c r="AT176" s="180" t="str">
        <f>$F$9</f>
        <v>ZAJĘCIA WARSZTATOWE</v>
      </c>
      <c r="AU176" s="180" t="str">
        <f>$J$9</f>
        <v>PRAKTYKI ZAWODOWE</v>
      </c>
      <c r="AV176" s="180" t="s">
        <v>18</v>
      </c>
      <c r="AW176" s="111" t="s">
        <v>212</v>
      </c>
      <c r="AX176" s="179" t="str">
        <f>E.I.!$D$9</f>
        <v>WYKŁADY</v>
      </c>
      <c r="AY176" s="180" t="str">
        <f>$F$9</f>
        <v>ZAJĘCIA WARSZTATOWE</v>
      </c>
      <c r="AZ176" s="180" t="str">
        <f>$G$9</f>
        <v>SEMINARIUM</v>
      </c>
      <c r="BA176" s="180" t="str">
        <f>$J$9</f>
        <v>PRAKTYKI ZAWODOWE</v>
      </c>
      <c r="BB176" s="180" t="str">
        <f>$AV$9</f>
        <v>ECTS</v>
      </c>
      <c r="BC176" s="160" t="s">
        <v>212</v>
      </c>
      <c r="BD176" s="180" t="str">
        <f>E.I.!$D$9</f>
        <v>WYKŁADY</v>
      </c>
      <c r="BE176" s="180" t="s">
        <v>3</v>
      </c>
      <c r="BF176" s="180" t="str">
        <f>$F$9</f>
        <v>ZAJĘCIA WARSZTATOWE</v>
      </c>
      <c r="BG176" s="180" t="str">
        <f>$G$9</f>
        <v>SEMINARIUM</v>
      </c>
      <c r="BH176" s="180" t="str">
        <f>$J$9</f>
        <v>PRAKTYKI ZAWODOWE</v>
      </c>
      <c r="BI176" s="180" t="s">
        <v>18</v>
      </c>
      <c r="BJ176" s="161" t="s">
        <v>212</v>
      </c>
      <c r="BK176" s="179" t="str">
        <f>E.I.!$D$9</f>
        <v>WYKŁADY</v>
      </c>
      <c r="BL176" s="180" t="s">
        <v>3</v>
      </c>
      <c r="BM176" s="180" t="str">
        <f>$F$9</f>
        <v>ZAJĘCIA WARSZTATOWE</v>
      </c>
      <c r="BN176" s="180" t="str">
        <f>$G$9</f>
        <v>SEMINARIUM</v>
      </c>
      <c r="BO176" s="180" t="str">
        <f>$J$9</f>
        <v>PRAKTYKI ZAWODOWE</v>
      </c>
      <c r="BP176" s="180" t="s">
        <v>18</v>
      </c>
      <c r="BQ176" s="160" t="s">
        <v>212</v>
      </c>
      <c r="BR176" s="180" t="str">
        <f>E.I.!$D$9</f>
        <v>WYKŁADY</v>
      </c>
      <c r="BS176" s="180" t="str">
        <f>$F$9</f>
        <v>ZAJĘCIA WARSZTATOWE</v>
      </c>
      <c r="BT176" s="182" t="str">
        <f>$AZ$9</f>
        <v>SEMINARIUM</v>
      </c>
      <c r="BU176" s="180" t="str">
        <f>$J$9</f>
        <v>PRAKTYKI ZAWODOWE</v>
      </c>
      <c r="BV176" s="182" t="s">
        <v>18</v>
      </c>
      <c r="BW176" s="111" t="s">
        <v>212</v>
      </c>
      <c r="BX176" s="535"/>
      <c r="BY176" s="432"/>
    </row>
    <row r="177" spans="1:78" s="51" customFormat="1" ht="24.9" customHeight="1" thickBot="1" x14ac:dyDescent="0.35">
      <c r="A177" s="349"/>
      <c r="B177" s="459" t="s">
        <v>40</v>
      </c>
      <c r="C177" s="459"/>
      <c r="D177" s="459"/>
      <c r="E177" s="459"/>
      <c r="F177" s="459"/>
      <c r="G177" s="459"/>
      <c r="H177" s="459"/>
      <c r="I177" s="459"/>
      <c r="J177" s="459"/>
      <c r="K177" s="459"/>
      <c r="L177" s="459"/>
      <c r="M177" s="459"/>
      <c r="N177" s="459"/>
      <c r="O177" s="459"/>
      <c r="P177" s="459"/>
      <c r="Q177" s="459"/>
      <c r="R177" s="459"/>
      <c r="S177" s="459"/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  <c r="AG177" s="459"/>
      <c r="AH177" s="459"/>
      <c r="AI177" s="459"/>
      <c r="AJ177" s="459"/>
      <c r="AK177" s="459"/>
      <c r="AL177" s="459"/>
      <c r="AM177" s="459"/>
      <c r="AN177" s="459"/>
      <c r="AO177" s="459"/>
      <c r="AP177" s="459"/>
      <c r="AQ177" s="459"/>
      <c r="AR177" s="459"/>
      <c r="AS177" s="459"/>
      <c r="AT177" s="459"/>
      <c r="AU177" s="459"/>
      <c r="AV177" s="459"/>
      <c r="AW177" s="459"/>
      <c r="AX177" s="459"/>
      <c r="AY177" s="459"/>
      <c r="AZ177" s="459"/>
      <c r="BA177" s="459"/>
      <c r="BB177" s="459"/>
      <c r="BC177" s="459"/>
      <c r="BD177" s="459"/>
      <c r="BE177" s="459"/>
      <c r="BF177" s="459"/>
      <c r="BG177" s="459"/>
      <c r="BH177" s="459"/>
      <c r="BI177" s="459"/>
      <c r="BJ177" s="459"/>
      <c r="BK177" s="459"/>
      <c r="BL177" s="459"/>
      <c r="BM177" s="459"/>
      <c r="BN177" s="459"/>
      <c r="BO177" s="459"/>
      <c r="BP177" s="459"/>
      <c r="BQ177" s="459"/>
      <c r="BR177" s="459"/>
      <c r="BS177" s="459"/>
      <c r="BT177" s="459"/>
      <c r="BU177" s="459"/>
      <c r="BV177" s="459"/>
      <c r="BW177" s="459"/>
      <c r="BX177" s="459"/>
      <c r="BY177" s="460"/>
    </row>
    <row r="178" spans="1:78" s="27" customFormat="1" ht="20.100000000000001" customHeight="1" thickBot="1" x14ac:dyDescent="0.35">
      <c r="A178" s="89">
        <v>93</v>
      </c>
      <c r="B178" s="198" t="s">
        <v>165</v>
      </c>
      <c r="C178" s="89">
        <f t="shared" ref="C178" si="325">SUM(D178:J178)</f>
        <v>15</v>
      </c>
      <c r="D178" s="98"/>
      <c r="E178" s="98"/>
      <c r="F178" s="98">
        <f>M178+T178+AA178+AH178+AN178+AT178+AY178+BF178+BM178+BS178</f>
        <v>15</v>
      </c>
      <c r="G178" s="98"/>
      <c r="H178" s="98"/>
      <c r="I178" s="98"/>
      <c r="J178" s="193"/>
      <c r="K178" s="97"/>
      <c r="L178" s="98"/>
      <c r="M178" s="98">
        <v>15</v>
      </c>
      <c r="N178" s="98"/>
      <c r="O178" s="98"/>
      <c r="P178" s="90">
        <v>1</v>
      </c>
      <c r="Q178" s="101" t="s">
        <v>211</v>
      </c>
      <c r="R178" s="174"/>
      <c r="S178" s="98"/>
      <c r="T178" s="98"/>
      <c r="U178" s="98"/>
      <c r="V178" s="98"/>
      <c r="W178" s="90"/>
      <c r="X178" s="101"/>
      <c r="Y178" s="89"/>
      <c r="Z178" s="98"/>
      <c r="AA178" s="98"/>
      <c r="AB178" s="98"/>
      <c r="AC178" s="98"/>
      <c r="AD178" s="90"/>
      <c r="AE178" s="159"/>
      <c r="AF178" s="97"/>
      <c r="AG178" s="98"/>
      <c r="AH178" s="98"/>
      <c r="AI178" s="98"/>
      <c r="AJ178" s="90"/>
      <c r="AK178" s="100"/>
      <c r="AL178" s="97"/>
      <c r="AM178" s="98"/>
      <c r="AN178" s="98"/>
      <c r="AO178" s="98"/>
      <c r="AP178" s="90"/>
      <c r="AQ178" s="101"/>
      <c r="AR178" s="174"/>
      <c r="AS178" s="98"/>
      <c r="AT178" s="98"/>
      <c r="AU178" s="98"/>
      <c r="AV178" s="90"/>
      <c r="AW178" s="101"/>
      <c r="AX178" s="89"/>
      <c r="AY178" s="98"/>
      <c r="AZ178" s="98"/>
      <c r="BA178" s="98"/>
      <c r="BB178" s="90"/>
      <c r="BC178" s="159"/>
      <c r="BD178" s="97"/>
      <c r="BE178" s="98"/>
      <c r="BF178" s="98"/>
      <c r="BG178" s="98"/>
      <c r="BH178" s="98"/>
      <c r="BI178" s="90"/>
      <c r="BJ178" s="100"/>
      <c r="BK178" s="97"/>
      <c r="BL178" s="98"/>
      <c r="BM178" s="98"/>
      <c r="BN178" s="98"/>
      <c r="BO178" s="98"/>
      <c r="BP178" s="90"/>
      <c r="BQ178" s="101"/>
      <c r="BR178" s="174"/>
      <c r="BS178" s="98"/>
      <c r="BT178" s="98"/>
      <c r="BU178" s="98"/>
      <c r="BV178" s="90"/>
      <c r="BW178" s="101"/>
      <c r="BX178" s="89">
        <f>P178+W178+AD178+AJ178+AP178+AV178+BB178+BI178+BP178+BV178</f>
        <v>1</v>
      </c>
      <c r="BY178" s="193">
        <v>1</v>
      </c>
    </row>
    <row r="179" spans="1:78" s="51" customFormat="1" ht="24.9" customHeight="1" thickBot="1" x14ac:dyDescent="0.35">
      <c r="A179" s="222"/>
      <c r="B179" s="459" t="s">
        <v>41</v>
      </c>
      <c r="C179" s="459"/>
      <c r="D179" s="459"/>
      <c r="E179" s="459"/>
      <c r="F179" s="459"/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459"/>
      <c r="AP179" s="459"/>
      <c r="AQ179" s="459"/>
      <c r="AR179" s="459"/>
      <c r="AS179" s="459"/>
      <c r="AT179" s="459"/>
      <c r="AU179" s="459"/>
      <c r="AV179" s="459"/>
      <c r="AW179" s="459"/>
      <c r="AX179" s="459"/>
      <c r="AY179" s="459"/>
      <c r="AZ179" s="459"/>
      <c r="BA179" s="459"/>
      <c r="BB179" s="459"/>
      <c r="BC179" s="459"/>
      <c r="BD179" s="459"/>
      <c r="BE179" s="459"/>
      <c r="BF179" s="459"/>
      <c r="BG179" s="459"/>
      <c r="BH179" s="459"/>
      <c r="BI179" s="459"/>
      <c r="BJ179" s="459"/>
      <c r="BK179" s="459"/>
      <c r="BL179" s="459"/>
      <c r="BM179" s="459"/>
      <c r="BN179" s="459"/>
      <c r="BO179" s="459"/>
      <c r="BP179" s="459"/>
      <c r="BQ179" s="459"/>
      <c r="BR179" s="459"/>
      <c r="BS179" s="459"/>
      <c r="BT179" s="459"/>
      <c r="BU179" s="459"/>
      <c r="BV179" s="459"/>
      <c r="BW179" s="459"/>
      <c r="BX179" s="459"/>
      <c r="BY179" s="460"/>
    </row>
    <row r="180" spans="1:78" s="27" customFormat="1" ht="20.100000000000001" customHeight="1" thickBot="1" x14ac:dyDescent="0.35">
      <c r="A180" s="89">
        <v>94</v>
      </c>
      <c r="B180" s="198" t="s">
        <v>166</v>
      </c>
      <c r="C180" s="89">
        <f t="shared" ref="C180" si="326">SUM(D180:J180)</f>
        <v>30</v>
      </c>
      <c r="D180" s="98"/>
      <c r="E180" s="98"/>
      <c r="F180" s="98">
        <f>M180+T180+AA180+AH180+AN180+AT180+AY180+BF180+BM180+BS180</f>
        <v>30</v>
      </c>
      <c r="G180" s="98"/>
      <c r="H180" s="98"/>
      <c r="I180" s="98"/>
      <c r="J180" s="193"/>
      <c r="K180" s="97"/>
      <c r="L180" s="98"/>
      <c r="M180" s="98">
        <v>30</v>
      </c>
      <c r="N180" s="98"/>
      <c r="O180" s="98"/>
      <c r="P180" s="90">
        <v>2</v>
      </c>
      <c r="Q180" s="101" t="s">
        <v>211</v>
      </c>
      <c r="R180" s="174"/>
      <c r="S180" s="98"/>
      <c r="T180" s="98"/>
      <c r="U180" s="98"/>
      <c r="V180" s="98"/>
      <c r="W180" s="90"/>
      <c r="X180" s="101"/>
      <c r="Y180" s="89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0"/>
      <c r="AL180" s="97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1"/>
      <c r="AX180" s="89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0"/>
      <c r="BK180" s="97"/>
      <c r="BL180" s="98"/>
      <c r="BM180" s="98"/>
      <c r="BN180" s="98"/>
      <c r="BO180" s="98"/>
      <c r="BP180" s="90"/>
      <c r="BQ180" s="101"/>
      <c r="BR180" s="174"/>
      <c r="BS180" s="98"/>
      <c r="BT180" s="98"/>
      <c r="BU180" s="98"/>
      <c r="BV180" s="90"/>
      <c r="BW180" s="101"/>
      <c r="BX180" s="89">
        <f>P180+W180+AD180+AJ180+AP180+AV180+BB180+BI180+BP180+BV180</f>
        <v>2</v>
      </c>
      <c r="BY180" s="193">
        <v>2</v>
      </c>
    </row>
    <row r="181" spans="1:78" s="51" customFormat="1" ht="24.9" customHeight="1" thickBot="1" x14ac:dyDescent="0.35">
      <c r="A181" s="222"/>
      <c r="B181" s="459" t="s">
        <v>42</v>
      </c>
      <c r="C181" s="459"/>
      <c r="D181" s="459"/>
      <c r="E181" s="459"/>
      <c r="F181" s="459"/>
      <c r="G181" s="459"/>
      <c r="H181" s="459"/>
      <c r="I181" s="459"/>
      <c r="J181" s="459"/>
      <c r="K181" s="459"/>
      <c r="L181" s="459"/>
      <c r="M181" s="459"/>
      <c r="N181" s="459"/>
      <c r="O181" s="459"/>
      <c r="P181" s="459"/>
      <c r="Q181" s="459"/>
      <c r="R181" s="459"/>
      <c r="S181" s="459"/>
      <c r="T181" s="459"/>
      <c r="U181" s="459"/>
      <c r="V181" s="459"/>
      <c r="W181" s="459"/>
      <c r="X181" s="459"/>
      <c r="Y181" s="459"/>
      <c r="Z181" s="459"/>
      <c r="AA181" s="459"/>
      <c r="AB181" s="459"/>
      <c r="AC181" s="459"/>
      <c r="AD181" s="459"/>
      <c r="AE181" s="459"/>
      <c r="AF181" s="459"/>
      <c r="AG181" s="459"/>
      <c r="AH181" s="459"/>
      <c r="AI181" s="459"/>
      <c r="AJ181" s="459"/>
      <c r="AK181" s="459"/>
      <c r="AL181" s="459"/>
      <c r="AM181" s="459"/>
      <c r="AN181" s="459"/>
      <c r="AO181" s="459"/>
      <c r="AP181" s="459"/>
      <c r="AQ181" s="459"/>
      <c r="AR181" s="459"/>
      <c r="AS181" s="459"/>
      <c r="AT181" s="459"/>
      <c r="AU181" s="459"/>
      <c r="AV181" s="459"/>
      <c r="AW181" s="459"/>
      <c r="AX181" s="459"/>
      <c r="AY181" s="459"/>
      <c r="AZ181" s="459"/>
      <c r="BA181" s="459"/>
      <c r="BB181" s="459"/>
      <c r="BC181" s="459"/>
      <c r="BD181" s="459"/>
      <c r="BE181" s="459"/>
      <c r="BF181" s="459"/>
      <c r="BG181" s="459"/>
      <c r="BH181" s="459"/>
      <c r="BI181" s="459"/>
      <c r="BJ181" s="459"/>
      <c r="BK181" s="459"/>
      <c r="BL181" s="459"/>
      <c r="BM181" s="459"/>
      <c r="BN181" s="459"/>
      <c r="BO181" s="459"/>
      <c r="BP181" s="459"/>
      <c r="BQ181" s="459"/>
      <c r="BR181" s="459"/>
      <c r="BS181" s="459"/>
      <c r="BT181" s="459"/>
      <c r="BU181" s="459"/>
      <c r="BV181" s="459"/>
      <c r="BW181" s="459"/>
      <c r="BX181" s="459"/>
      <c r="BY181" s="460"/>
    </row>
    <row r="182" spans="1:78" s="27" customFormat="1" ht="20.100000000000001" customHeight="1" thickBot="1" x14ac:dyDescent="0.35">
      <c r="A182" s="89">
        <v>95</v>
      </c>
      <c r="B182" s="198" t="s">
        <v>167</v>
      </c>
      <c r="C182" s="89">
        <f t="shared" ref="C182" si="327">SUM(D182:J182)</f>
        <v>15</v>
      </c>
      <c r="D182" s="98"/>
      <c r="E182" s="98"/>
      <c r="F182" s="98">
        <f>M182+T182+AA182+AH182+AN182+AT182+AY182+BF182+BM182+BS182</f>
        <v>15</v>
      </c>
      <c r="G182" s="98"/>
      <c r="H182" s="98"/>
      <c r="I182" s="98"/>
      <c r="J182" s="193"/>
      <c r="K182" s="97"/>
      <c r="L182" s="98"/>
      <c r="M182" s="98">
        <v>15</v>
      </c>
      <c r="N182" s="98"/>
      <c r="O182" s="98"/>
      <c r="P182" s="90">
        <v>1</v>
      </c>
      <c r="Q182" s="101" t="s">
        <v>211</v>
      </c>
      <c r="R182" s="174"/>
      <c r="S182" s="98"/>
      <c r="T182" s="98"/>
      <c r="U182" s="98"/>
      <c r="V182" s="98"/>
      <c r="W182" s="90"/>
      <c r="X182" s="101"/>
      <c r="Y182" s="89"/>
      <c r="Z182" s="98"/>
      <c r="AA182" s="98"/>
      <c r="AB182" s="98"/>
      <c r="AC182" s="98"/>
      <c r="AD182" s="90"/>
      <c r="AE182" s="101"/>
      <c r="AF182" s="174"/>
      <c r="AG182" s="98"/>
      <c r="AH182" s="98"/>
      <c r="AI182" s="98"/>
      <c r="AJ182" s="90"/>
      <c r="AK182" s="100"/>
      <c r="AL182" s="97"/>
      <c r="AM182" s="98"/>
      <c r="AN182" s="98"/>
      <c r="AO182" s="98"/>
      <c r="AP182" s="90"/>
      <c r="AQ182" s="159"/>
      <c r="AR182" s="97"/>
      <c r="AS182" s="98"/>
      <c r="AT182" s="98"/>
      <c r="AU182" s="98"/>
      <c r="AV182" s="90"/>
      <c r="AW182" s="101"/>
      <c r="AX182" s="89"/>
      <c r="AY182" s="98"/>
      <c r="AZ182" s="98"/>
      <c r="BA182" s="98"/>
      <c r="BB182" s="90"/>
      <c r="BC182" s="159"/>
      <c r="BD182" s="97"/>
      <c r="BE182" s="98"/>
      <c r="BF182" s="98"/>
      <c r="BG182" s="98"/>
      <c r="BH182" s="98"/>
      <c r="BI182" s="90"/>
      <c r="BJ182" s="100"/>
      <c r="BK182" s="97"/>
      <c r="BL182" s="98"/>
      <c r="BM182" s="98"/>
      <c r="BN182" s="98"/>
      <c r="BO182" s="98"/>
      <c r="BP182" s="90"/>
      <c r="BQ182" s="159"/>
      <c r="BR182" s="97"/>
      <c r="BS182" s="98"/>
      <c r="BT182" s="98"/>
      <c r="BU182" s="98"/>
      <c r="BV182" s="90"/>
      <c r="BW182" s="101"/>
      <c r="BX182" s="89">
        <f>P182+W182+AD182+AJ182+AP182+AV182+BB182+BI182+BP182+BV182</f>
        <v>1</v>
      </c>
      <c r="BY182" s="193">
        <v>1</v>
      </c>
    </row>
    <row r="183" spans="1:78" s="51" customFormat="1" ht="24.9" customHeight="1" thickBot="1" x14ac:dyDescent="0.35">
      <c r="A183" s="305"/>
      <c r="B183" s="459" t="s">
        <v>43</v>
      </c>
      <c r="C183" s="459"/>
      <c r="D183" s="459"/>
      <c r="E183" s="459"/>
      <c r="F183" s="459"/>
      <c r="G183" s="459"/>
      <c r="H183" s="459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59"/>
      <c r="AL183" s="459"/>
      <c r="AM183" s="459"/>
      <c r="AN183" s="459"/>
      <c r="AO183" s="459"/>
      <c r="AP183" s="459"/>
      <c r="AQ183" s="459"/>
      <c r="AR183" s="459"/>
      <c r="AS183" s="459"/>
      <c r="AT183" s="459"/>
      <c r="AU183" s="459"/>
      <c r="AV183" s="459"/>
      <c r="AW183" s="459"/>
      <c r="AX183" s="459"/>
      <c r="AY183" s="459"/>
      <c r="AZ183" s="459"/>
      <c r="BA183" s="459"/>
      <c r="BB183" s="459"/>
      <c r="BC183" s="459"/>
      <c r="BD183" s="459"/>
      <c r="BE183" s="459"/>
      <c r="BF183" s="459"/>
      <c r="BG183" s="459"/>
      <c r="BH183" s="459"/>
      <c r="BI183" s="459"/>
      <c r="BJ183" s="459"/>
      <c r="BK183" s="459"/>
      <c r="BL183" s="459"/>
      <c r="BM183" s="459"/>
      <c r="BN183" s="459"/>
      <c r="BO183" s="459"/>
      <c r="BP183" s="459"/>
      <c r="BQ183" s="459"/>
      <c r="BR183" s="459"/>
      <c r="BS183" s="459"/>
      <c r="BT183" s="459"/>
      <c r="BU183" s="459"/>
      <c r="BV183" s="459"/>
      <c r="BW183" s="459"/>
      <c r="BX183" s="459"/>
      <c r="BY183" s="460"/>
    </row>
    <row r="184" spans="1:78" s="27" customFormat="1" ht="20.100000000000001" customHeight="1" x14ac:dyDescent="0.3">
      <c r="A184" s="79">
        <v>96</v>
      </c>
      <c r="B184" s="119" t="s">
        <v>168</v>
      </c>
      <c r="C184" s="79">
        <f t="shared" ref="C184" si="328">SUM(D184:J184)</f>
        <v>30</v>
      </c>
      <c r="D184" s="66"/>
      <c r="E184" s="66"/>
      <c r="F184" s="66">
        <f>M184+T184+AA184+AH184+AN184+AT184+AY184+BF184+BM184+BS184</f>
        <v>30</v>
      </c>
      <c r="G184" s="66"/>
      <c r="H184" s="66"/>
      <c r="I184" s="66"/>
      <c r="J184" s="68"/>
      <c r="K184" s="74"/>
      <c r="L184" s="66"/>
      <c r="M184" s="66"/>
      <c r="N184" s="66"/>
      <c r="O184" s="66"/>
      <c r="P184" s="57"/>
      <c r="Q184" s="238"/>
      <c r="R184" s="74"/>
      <c r="S184" s="66"/>
      <c r="T184" s="66">
        <v>30</v>
      </c>
      <c r="U184" s="66"/>
      <c r="V184" s="66"/>
      <c r="W184" s="57">
        <v>2</v>
      </c>
      <c r="X184" s="84" t="s">
        <v>211</v>
      </c>
      <c r="Y184" s="79"/>
      <c r="Z184" s="66"/>
      <c r="AA184" s="66"/>
      <c r="AB184" s="66"/>
      <c r="AC184" s="66"/>
      <c r="AD184" s="57"/>
      <c r="AE184" s="155"/>
      <c r="AF184" s="74"/>
      <c r="AG184" s="66"/>
      <c r="AH184" s="66"/>
      <c r="AI184" s="66"/>
      <c r="AJ184" s="57"/>
      <c r="AK184" s="80"/>
      <c r="AL184" s="74"/>
      <c r="AM184" s="66"/>
      <c r="AN184" s="66"/>
      <c r="AO184" s="66"/>
      <c r="AP184" s="57"/>
      <c r="AQ184" s="155"/>
      <c r="AR184" s="74"/>
      <c r="AS184" s="66"/>
      <c r="AT184" s="66"/>
      <c r="AU184" s="66"/>
      <c r="AV184" s="57"/>
      <c r="AW184" s="84"/>
      <c r="AX184" s="79"/>
      <c r="AY184" s="66"/>
      <c r="AZ184" s="66"/>
      <c r="BA184" s="66"/>
      <c r="BB184" s="57"/>
      <c r="BC184" s="155"/>
      <c r="BD184" s="74"/>
      <c r="BE184" s="66"/>
      <c r="BF184" s="66"/>
      <c r="BG184" s="66"/>
      <c r="BH184" s="66"/>
      <c r="BI184" s="57"/>
      <c r="BJ184" s="80"/>
      <c r="BK184" s="74"/>
      <c r="BL184" s="66"/>
      <c r="BM184" s="66"/>
      <c r="BN184" s="66"/>
      <c r="BO184" s="66"/>
      <c r="BP184" s="57"/>
      <c r="BQ184" s="155"/>
      <c r="BR184" s="74"/>
      <c r="BS184" s="66"/>
      <c r="BT184" s="66"/>
      <c r="BU184" s="66"/>
      <c r="BV184" s="57"/>
      <c r="BW184" s="84"/>
      <c r="BX184" s="79">
        <f>P184+W184+AD184+AJ184+AP184+AV184+BB184+BI184+BP184+BV184</f>
        <v>2</v>
      </c>
      <c r="BY184" s="68">
        <v>2</v>
      </c>
    </row>
    <row r="185" spans="1:78" s="27" customFormat="1" ht="20.100000000000001" customHeight="1" x14ac:dyDescent="0.3">
      <c r="A185" s="62">
        <v>97</v>
      </c>
      <c r="B185" s="30" t="s">
        <v>142</v>
      </c>
      <c r="C185" s="62">
        <f t="shared" ref="C185:C187" si="329">SUM(D185:J185)</f>
        <v>30</v>
      </c>
      <c r="D185" s="11">
        <f>K185+R185+Y185+AF185+AL185+AR185+AX185+BD185+BK185+BR185</f>
        <v>30</v>
      </c>
      <c r="E185" s="11"/>
      <c r="F185" s="11"/>
      <c r="G185" s="11"/>
      <c r="H185" s="11"/>
      <c r="I185" s="11"/>
      <c r="J185" s="59"/>
      <c r="K185" s="18"/>
      <c r="L185" s="11"/>
      <c r="M185" s="11"/>
      <c r="N185" s="11"/>
      <c r="O185" s="11"/>
      <c r="P185" s="10"/>
      <c r="Q185" s="156"/>
      <c r="R185" s="18">
        <v>30</v>
      </c>
      <c r="S185" s="11"/>
      <c r="T185" s="11"/>
      <c r="U185" s="11"/>
      <c r="V185" s="11"/>
      <c r="W185" s="10">
        <v>2</v>
      </c>
      <c r="X185" s="55" t="s">
        <v>210</v>
      </c>
      <c r="Y185" s="62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6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2</v>
      </c>
      <c r="BY185" s="59"/>
    </row>
    <row r="186" spans="1:78" s="27" customFormat="1" ht="20.100000000000001" customHeight="1" x14ac:dyDescent="0.3">
      <c r="A186" s="62">
        <v>98</v>
      </c>
      <c r="B186" s="30" t="s">
        <v>105</v>
      </c>
      <c r="C186" s="62">
        <f t="shared" si="329"/>
        <v>15</v>
      </c>
      <c r="D186" s="11">
        <f>K186+R186+Y186+AF186+AL186+AR186+AX186+BD186+BK186+BR186</f>
        <v>15</v>
      </c>
      <c r="E186" s="11"/>
      <c r="F186" s="11"/>
      <c r="G186" s="11"/>
      <c r="H186" s="11"/>
      <c r="I186" s="11"/>
      <c r="J186" s="59"/>
      <c r="K186" s="18">
        <v>15</v>
      </c>
      <c r="L186" s="11"/>
      <c r="M186" s="11"/>
      <c r="N186" s="11"/>
      <c r="O186" s="11"/>
      <c r="P186" s="10">
        <v>1</v>
      </c>
      <c r="Q186" s="156" t="s">
        <v>210</v>
      </c>
      <c r="R186" s="18"/>
      <c r="S186" s="11"/>
      <c r="T186" s="11"/>
      <c r="U186" s="11"/>
      <c r="V186" s="11"/>
      <c r="W186" s="10"/>
      <c r="X186" s="55"/>
      <c r="Y186" s="62"/>
      <c r="Z186" s="11"/>
      <c r="AA186" s="11"/>
      <c r="AB186" s="11"/>
      <c r="AC186" s="11"/>
      <c r="AD186" s="10"/>
      <c r="AE186" s="156"/>
      <c r="AF186" s="18"/>
      <c r="AG186" s="11"/>
      <c r="AH186" s="11"/>
      <c r="AI186" s="11"/>
      <c r="AJ186" s="10"/>
      <c r="AK186" s="81"/>
      <c r="AL186" s="18"/>
      <c r="AM186" s="11"/>
      <c r="AN186" s="11"/>
      <c r="AO186" s="11"/>
      <c r="AP186" s="10"/>
      <c r="AQ186" s="156"/>
      <c r="AR186" s="18"/>
      <c r="AS186" s="11"/>
      <c r="AT186" s="11"/>
      <c r="AU186" s="11"/>
      <c r="AV186" s="10"/>
      <c r="AW186" s="55"/>
      <c r="AX186" s="62"/>
      <c r="AY186" s="11"/>
      <c r="AZ186" s="11"/>
      <c r="BA186" s="11"/>
      <c r="BB186" s="10"/>
      <c r="BC186" s="156"/>
      <c r="BD186" s="18"/>
      <c r="BE186" s="11"/>
      <c r="BF186" s="11"/>
      <c r="BG186" s="11"/>
      <c r="BH186" s="11"/>
      <c r="BI186" s="10"/>
      <c r="BJ186" s="81"/>
      <c r="BK186" s="18"/>
      <c r="BL186" s="11"/>
      <c r="BM186" s="11"/>
      <c r="BN186" s="11"/>
      <c r="BO186" s="11"/>
      <c r="BP186" s="10"/>
      <c r="BQ186" s="156"/>
      <c r="BR186" s="18"/>
      <c r="BS186" s="11"/>
      <c r="BT186" s="11"/>
      <c r="BU186" s="11"/>
      <c r="BV186" s="10"/>
      <c r="BW186" s="55"/>
      <c r="BX186" s="62">
        <f>P186+W186+AD186+AJ186+AP186+AV186+BB186+BI186+BP186+BV186</f>
        <v>1</v>
      </c>
      <c r="BY186" s="59"/>
    </row>
    <row r="187" spans="1:78" s="27" customFormat="1" ht="20.100000000000001" customHeight="1" thickBot="1" x14ac:dyDescent="0.35">
      <c r="A187" s="82">
        <v>99</v>
      </c>
      <c r="B187" s="122" t="s">
        <v>104</v>
      </c>
      <c r="C187" s="82">
        <f t="shared" si="329"/>
        <v>60</v>
      </c>
      <c r="D187" s="70"/>
      <c r="E187" s="70"/>
      <c r="F187" s="70"/>
      <c r="G187" s="70"/>
      <c r="H187" s="70"/>
      <c r="I187" s="70">
        <f t="shared" ref="I187" si="330">O187+V187</f>
        <v>60</v>
      </c>
      <c r="J187" s="73"/>
      <c r="K187" s="75"/>
      <c r="L187" s="70"/>
      <c r="M187" s="70"/>
      <c r="N187" s="70"/>
      <c r="O187" s="70">
        <v>30</v>
      </c>
      <c r="P187" s="39"/>
      <c r="Q187" s="157" t="s">
        <v>211</v>
      </c>
      <c r="R187" s="75"/>
      <c r="S187" s="70"/>
      <c r="T187" s="70"/>
      <c r="U187" s="70"/>
      <c r="V187" s="70">
        <v>30</v>
      </c>
      <c r="W187" s="39"/>
      <c r="X187" s="85" t="s">
        <v>211</v>
      </c>
      <c r="Y187" s="82"/>
      <c r="Z187" s="70"/>
      <c r="AA187" s="70"/>
      <c r="AB187" s="70"/>
      <c r="AC187" s="70"/>
      <c r="AD187" s="39"/>
      <c r="AE187" s="157"/>
      <c r="AF187" s="75"/>
      <c r="AG187" s="70"/>
      <c r="AH187" s="70"/>
      <c r="AI187" s="70"/>
      <c r="AJ187" s="39"/>
      <c r="AK187" s="83"/>
      <c r="AL187" s="75"/>
      <c r="AM187" s="70"/>
      <c r="AN187" s="70"/>
      <c r="AO187" s="70"/>
      <c r="AP187" s="39"/>
      <c r="AQ187" s="157"/>
      <c r="AR187" s="75"/>
      <c r="AS187" s="70"/>
      <c r="AT187" s="70"/>
      <c r="AU187" s="70"/>
      <c r="AV187" s="39"/>
      <c r="AW187" s="85"/>
      <c r="AX187" s="82"/>
      <c r="AY187" s="70"/>
      <c r="AZ187" s="70"/>
      <c r="BA187" s="70"/>
      <c r="BB187" s="39"/>
      <c r="BC187" s="157"/>
      <c r="BD187" s="75"/>
      <c r="BE187" s="70"/>
      <c r="BF187" s="70"/>
      <c r="BG187" s="70"/>
      <c r="BH187" s="70"/>
      <c r="BI187" s="39"/>
      <c r="BJ187" s="83"/>
      <c r="BK187" s="75"/>
      <c r="BL187" s="70"/>
      <c r="BM187" s="70"/>
      <c r="BN187" s="70"/>
      <c r="BO187" s="70"/>
      <c r="BP187" s="39"/>
      <c r="BQ187" s="157"/>
      <c r="BR187" s="75"/>
      <c r="BS187" s="70"/>
      <c r="BT187" s="70"/>
      <c r="BU187" s="70"/>
      <c r="BV187" s="39"/>
      <c r="BW187" s="85"/>
      <c r="BX187" s="82">
        <f>P187+W187+AD187+AJ187+AP187+AV187+BB187+BI187+BP187+BV187</f>
        <v>0</v>
      </c>
      <c r="BY187" s="73"/>
    </row>
    <row r="188" spans="1:78" s="52" customFormat="1" ht="30" customHeight="1" thickBot="1" x14ac:dyDescent="0.35">
      <c r="A188" s="149"/>
      <c r="B188" s="103" t="s">
        <v>196</v>
      </c>
      <c r="C188" s="324">
        <f>C178+C180+C182+C184+C185+C186+C187</f>
        <v>195</v>
      </c>
      <c r="D188" s="325">
        <f t="shared" ref="D188:BN188" si="331">D178+D180+D182+D184+D185+D186+D187</f>
        <v>45</v>
      </c>
      <c r="E188" s="325">
        <f t="shared" si="331"/>
        <v>0</v>
      </c>
      <c r="F188" s="325">
        <f t="shared" si="331"/>
        <v>90</v>
      </c>
      <c r="G188" s="325">
        <f t="shared" si="331"/>
        <v>0</v>
      </c>
      <c r="H188" s="325">
        <f t="shared" si="331"/>
        <v>0</v>
      </c>
      <c r="I188" s="325">
        <f t="shared" si="331"/>
        <v>60</v>
      </c>
      <c r="J188" s="125">
        <f t="shared" si="331"/>
        <v>0</v>
      </c>
      <c r="K188" s="326">
        <f t="shared" si="331"/>
        <v>15</v>
      </c>
      <c r="L188" s="325">
        <f t="shared" si="331"/>
        <v>0</v>
      </c>
      <c r="M188" s="325">
        <f t="shared" si="331"/>
        <v>60</v>
      </c>
      <c r="N188" s="325">
        <f t="shared" si="331"/>
        <v>0</v>
      </c>
      <c r="O188" s="325">
        <f t="shared" si="331"/>
        <v>30</v>
      </c>
      <c r="P188" s="325">
        <f t="shared" si="331"/>
        <v>5</v>
      </c>
      <c r="Q188" s="327"/>
      <c r="R188" s="326">
        <f t="shared" si="331"/>
        <v>30</v>
      </c>
      <c r="S188" s="325">
        <f t="shared" si="331"/>
        <v>0</v>
      </c>
      <c r="T188" s="325">
        <f t="shared" si="331"/>
        <v>30</v>
      </c>
      <c r="U188" s="325">
        <f t="shared" si="331"/>
        <v>0</v>
      </c>
      <c r="V188" s="325">
        <f t="shared" si="331"/>
        <v>30</v>
      </c>
      <c r="W188" s="325">
        <f t="shared" si="331"/>
        <v>4</v>
      </c>
      <c r="X188" s="328"/>
      <c r="Y188" s="324">
        <f t="shared" si="331"/>
        <v>0</v>
      </c>
      <c r="Z188" s="325">
        <f t="shared" si="331"/>
        <v>0</v>
      </c>
      <c r="AA188" s="325">
        <f t="shared" si="331"/>
        <v>0</v>
      </c>
      <c r="AB188" s="325">
        <f t="shared" si="331"/>
        <v>0</v>
      </c>
      <c r="AC188" s="325">
        <f t="shared" si="331"/>
        <v>0</v>
      </c>
      <c r="AD188" s="325">
        <f t="shared" si="331"/>
        <v>0</v>
      </c>
      <c r="AE188" s="327"/>
      <c r="AF188" s="326">
        <f t="shared" si="331"/>
        <v>0</v>
      </c>
      <c r="AG188" s="325">
        <f t="shared" si="331"/>
        <v>0</v>
      </c>
      <c r="AH188" s="325">
        <f t="shared" si="331"/>
        <v>0</v>
      </c>
      <c r="AI188" s="325">
        <f t="shared" si="331"/>
        <v>0</v>
      </c>
      <c r="AJ188" s="325">
        <f t="shared" si="331"/>
        <v>0</v>
      </c>
      <c r="AK188" s="329"/>
      <c r="AL188" s="326">
        <f t="shared" si="331"/>
        <v>0</v>
      </c>
      <c r="AM188" s="325">
        <f t="shared" si="331"/>
        <v>0</v>
      </c>
      <c r="AN188" s="325">
        <f t="shared" si="331"/>
        <v>0</v>
      </c>
      <c r="AO188" s="325">
        <f t="shared" si="331"/>
        <v>0</v>
      </c>
      <c r="AP188" s="325">
        <f t="shared" si="331"/>
        <v>0</v>
      </c>
      <c r="AQ188" s="327"/>
      <c r="AR188" s="326">
        <f t="shared" si="331"/>
        <v>0</v>
      </c>
      <c r="AS188" s="325">
        <f t="shared" si="331"/>
        <v>0</v>
      </c>
      <c r="AT188" s="325">
        <f t="shared" si="331"/>
        <v>0</v>
      </c>
      <c r="AU188" s="325">
        <f t="shared" si="331"/>
        <v>0</v>
      </c>
      <c r="AV188" s="325">
        <f t="shared" si="331"/>
        <v>0</v>
      </c>
      <c r="AW188" s="328"/>
      <c r="AX188" s="324">
        <f t="shared" si="331"/>
        <v>0</v>
      </c>
      <c r="AY188" s="325">
        <f t="shared" si="331"/>
        <v>0</v>
      </c>
      <c r="AZ188" s="325">
        <f t="shared" si="331"/>
        <v>0</v>
      </c>
      <c r="BA188" s="325">
        <f t="shared" si="331"/>
        <v>0</v>
      </c>
      <c r="BB188" s="325">
        <f t="shared" si="331"/>
        <v>0</v>
      </c>
      <c r="BC188" s="327"/>
      <c r="BD188" s="326">
        <f t="shared" si="331"/>
        <v>0</v>
      </c>
      <c r="BE188" s="325">
        <f t="shared" si="331"/>
        <v>0</v>
      </c>
      <c r="BF188" s="325">
        <f t="shared" si="331"/>
        <v>0</v>
      </c>
      <c r="BG188" s="325">
        <f t="shared" si="331"/>
        <v>0</v>
      </c>
      <c r="BH188" s="325">
        <f t="shared" si="331"/>
        <v>0</v>
      </c>
      <c r="BI188" s="325">
        <f t="shared" si="331"/>
        <v>0</v>
      </c>
      <c r="BJ188" s="329"/>
      <c r="BK188" s="326">
        <f t="shared" si="331"/>
        <v>0</v>
      </c>
      <c r="BL188" s="325">
        <f t="shared" si="331"/>
        <v>0</v>
      </c>
      <c r="BM188" s="325">
        <f t="shared" si="331"/>
        <v>0</v>
      </c>
      <c r="BN188" s="325">
        <f t="shared" si="331"/>
        <v>0</v>
      </c>
      <c r="BO188" s="325">
        <f t="shared" ref="BO188:BY188" si="332">BO178+BO180+BO182+BO184+BO185+BO186+BO187</f>
        <v>0</v>
      </c>
      <c r="BP188" s="325">
        <f t="shared" si="332"/>
        <v>0</v>
      </c>
      <c r="BQ188" s="327"/>
      <c r="BR188" s="326">
        <f t="shared" si="332"/>
        <v>0</v>
      </c>
      <c r="BS188" s="325">
        <f t="shared" si="332"/>
        <v>0</v>
      </c>
      <c r="BT188" s="325">
        <f t="shared" si="332"/>
        <v>0</v>
      </c>
      <c r="BU188" s="325">
        <f t="shared" si="332"/>
        <v>0</v>
      </c>
      <c r="BV188" s="325">
        <f t="shared" si="332"/>
        <v>0</v>
      </c>
      <c r="BW188" s="328"/>
      <c r="BX188" s="324">
        <f>BX178+BX180+BX182+BX184+BX185+BX186+BX187</f>
        <v>9</v>
      </c>
      <c r="BY188" s="125">
        <f t="shared" si="332"/>
        <v>6</v>
      </c>
    </row>
    <row r="189" spans="1:78" ht="30" customHeight="1" thickBot="1" x14ac:dyDescent="0.35">
      <c r="A189" s="184"/>
      <c r="B189" s="426" t="s">
        <v>157</v>
      </c>
      <c r="C189" s="426"/>
      <c r="D189" s="426"/>
      <c r="E189" s="426"/>
      <c r="F189" s="426"/>
      <c r="G189" s="426"/>
      <c r="H189" s="426"/>
      <c r="I189" s="426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  <c r="AA189" s="426"/>
      <c r="AB189" s="426"/>
      <c r="AC189" s="426"/>
      <c r="AD189" s="426"/>
      <c r="AE189" s="426"/>
      <c r="AF189" s="426"/>
      <c r="AG189" s="426"/>
      <c r="AH189" s="426"/>
      <c r="AI189" s="426"/>
      <c r="AJ189" s="426"/>
      <c r="AK189" s="426"/>
      <c r="AL189" s="426"/>
      <c r="AM189" s="426"/>
      <c r="AN189" s="426"/>
      <c r="AO189" s="426"/>
      <c r="AP189" s="426"/>
      <c r="AQ189" s="426"/>
      <c r="AR189" s="426"/>
      <c r="AS189" s="426"/>
      <c r="AT189" s="426"/>
      <c r="AU189" s="426"/>
      <c r="AV189" s="426"/>
      <c r="AW189" s="426"/>
      <c r="AX189" s="426"/>
      <c r="AY189" s="426"/>
      <c r="AZ189" s="426"/>
      <c r="BA189" s="426"/>
      <c r="BB189" s="426"/>
      <c r="BC189" s="426"/>
      <c r="BD189" s="426"/>
      <c r="BE189" s="426"/>
      <c r="BF189" s="426"/>
      <c r="BG189" s="426"/>
      <c r="BH189" s="426"/>
      <c r="BI189" s="426"/>
      <c r="BJ189" s="426"/>
      <c r="BK189" s="426"/>
      <c r="BL189" s="426"/>
      <c r="BM189" s="426"/>
      <c r="BN189" s="426"/>
      <c r="BO189" s="426"/>
      <c r="BP189" s="426"/>
      <c r="BQ189" s="426"/>
      <c r="BR189" s="426"/>
      <c r="BS189" s="426"/>
      <c r="BT189" s="426"/>
      <c r="BU189" s="426"/>
      <c r="BV189" s="426"/>
      <c r="BW189" s="426"/>
      <c r="BX189" s="426"/>
      <c r="BY189" s="427"/>
    </row>
    <row r="190" spans="1:78" ht="30" customHeight="1" x14ac:dyDescent="0.3">
      <c r="A190" s="490" t="s">
        <v>213</v>
      </c>
      <c r="B190" s="523" t="s">
        <v>0</v>
      </c>
      <c r="C190" s="527" t="s">
        <v>214</v>
      </c>
      <c r="D190" s="528"/>
      <c r="E190" s="528"/>
      <c r="F190" s="528"/>
      <c r="G190" s="528"/>
      <c r="H190" s="528"/>
      <c r="I190" s="528"/>
      <c r="J190" s="529"/>
      <c r="K190" s="436" t="s">
        <v>4</v>
      </c>
      <c r="L190" s="436"/>
      <c r="M190" s="436"/>
      <c r="N190" s="436"/>
      <c r="O190" s="436"/>
      <c r="P190" s="436"/>
      <c r="Q190" s="436"/>
      <c r="R190" s="436"/>
      <c r="S190" s="436"/>
      <c r="T190" s="436"/>
      <c r="U190" s="436"/>
      <c r="V190" s="436"/>
      <c r="W190" s="436"/>
      <c r="X190" s="436"/>
      <c r="Y190" s="435" t="s">
        <v>5</v>
      </c>
      <c r="Z190" s="436"/>
      <c r="AA190" s="436"/>
      <c r="AB190" s="436"/>
      <c r="AC190" s="436"/>
      <c r="AD190" s="436"/>
      <c r="AE190" s="436"/>
      <c r="AF190" s="436"/>
      <c r="AG190" s="436"/>
      <c r="AH190" s="436"/>
      <c r="AI190" s="436"/>
      <c r="AJ190" s="436"/>
      <c r="AK190" s="437"/>
      <c r="AL190" s="436" t="s">
        <v>6</v>
      </c>
      <c r="AM190" s="436"/>
      <c r="AN190" s="436"/>
      <c r="AO190" s="436"/>
      <c r="AP190" s="436"/>
      <c r="AQ190" s="436"/>
      <c r="AR190" s="436"/>
      <c r="AS190" s="436"/>
      <c r="AT190" s="436"/>
      <c r="AU190" s="436"/>
      <c r="AV190" s="436"/>
      <c r="AW190" s="436"/>
      <c r="AX190" s="435" t="s">
        <v>7</v>
      </c>
      <c r="AY190" s="436"/>
      <c r="AZ190" s="436"/>
      <c r="BA190" s="436"/>
      <c r="BB190" s="436"/>
      <c r="BC190" s="436"/>
      <c r="BD190" s="436"/>
      <c r="BE190" s="436"/>
      <c r="BF190" s="436"/>
      <c r="BG190" s="436"/>
      <c r="BH190" s="436"/>
      <c r="BI190" s="436"/>
      <c r="BJ190" s="437"/>
      <c r="BK190" s="436" t="s">
        <v>8</v>
      </c>
      <c r="BL190" s="436"/>
      <c r="BM190" s="436"/>
      <c r="BN190" s="436"/>
      <c r="BO190" s="436"/>
      <c r="BP190" s="436"/>
      <c r="BQ190" s="436"/>
      <c r="BR190" s="436"/>
      <c r="BS190" s="436"/>
      <c r="BT190" s="436"/>
      <c r="BU190" s="436"/>
      <c r="BV190" s="436"/>
      <c r="BW190" s="436"/>
      <c r="BX190" s="538" t="s">
        <v>208</v>
      </c>
      <c r="BY190" s="430" t="s">
        <v>224</v>
      </c>
      <c r="BZ190" s="65"/>
    </row>
    <row r="191" spans="1:78" ht="30" customHeight="1" thickBot="1" x14ac:dyDescent="0.35">
      <c r="A191" s="491"/>
      <c r="B191" s="524"/>
      <c r="C191" s="530"/>
      <c r="D191" s="531"/>
      <c r="E191" s="531"/>
      <c r="F191" s="531"/>
      <c r="G191" s="531"/>
      <c r="H191" s="531"/>
      <c r="I191" s="531"/>
      <c r="J191" s="532"/>
      <c r="K191" s="512" t="s">
        <v>9</v>
      </c>
      <c r="L191" s="512"/>
      <c r="M191" s="512"/>
      <c r="N191" s="512"/>
      <c r="O191" s="512"/>
      <c r="P191" s="512"/>
      <c r="Q191" s="513"/>
      <c r="R191" s="512" t="s">
        <v>220</v>
      </c>
      <c r="S191" s="512"/>
      <c r="T191" s="512"/>
      <c r="U191" s="512"/>
      <c r="V191" s="512"/>
      <c r="W191" s="512"/>
      <c r="X191" s="512"/>
      <c r="Y191" s="511" t="s">
        <v>10</v>
      </c>
      <c r="Z191" s="512"/>
      <c r="AA191" s="512"/>
      <c r="AB191" s="512"/>
      <c r="AC191" s="512"/>
      <c r="AD191" s="512"/>
      <c r="AE191" s="513"/>
      <c r="AF191" s="512" t="s">
        <v>11</v>
      </c>
      <c r="AG191" s="512"/>
      <c r="AH191" s="512"/>
      <c r="AI191" s="512"/>
      <c r="AJ191" s="512"/>
      <c r="AK191" s="514"/>
      <c r="AL191" s="512" t="s">
        <v>12</v>
      </c>
      <c r="AM191" s="512"/>
      <c r="AN191" s="512"/>
      <c r="AO191" s="512"/>
      <c r="AP191" s="512"/>
      <c r="AQ191" s="513"/>
      <c r="AR191" s="512" t="s">
        <v>13</v>
      </c>
      <c r="AS191" s="512"/>
      <c r="AT191" s="512"/>
      <c r="AU191" s="512"/>
      <c r="AV191" s="512"/>
      <c r="AW191" s="512"/>
      <c r="AX191" s="511" t="s">
        <v>14</v>
      </c>
      <c r="AY191" s="512"/>
      <c r="AZ191" s="512"/>
      <c r="BA191" s="512"/>
      <c r="BB191" s="512"/>
      <c r="BC191" s="512"/>
      <c r="BD191" s="518" t="s">
        <v>15</v>
      </c>
      <c r="BE191" s="512"/>
      <c r="BF191" s="512"/>
      <c r="BG191" s="512"/>
      <c r="BH191" s="512"/>
      <c r="BI191" s="512"/>
      <c r="BJ191" s="514"/>
      <c r="BK191" s="512" t="s">
        <v>16</v>
      </c>
      <c r="BL191" s="512"/>
      <c r="BM191" s="512"/>
      <c r="BN191" s="512"/>
      <c r="BO191" s="512"/>
      <c r="BP191" s="512"/>
      <c r="BQ191" s="512"/>
      <c r="BR191" s="518" t="s">
        <v>17</v>
      </c>
      <c r="BS191" s="512"/>
      <c r="BT191" s="512"/>
      <c r="BU191" s="512"/>
      <c r="BV191" s="448"/>
      <c r="BW191" s="71"/>
      <c r="BX191" s="539"/>
      <c r="BY191" s="431"/>
    </row>
    <row r="192" spans="1:78" s="177" customFormat="1" ht="159.9" customHeight="1" thickBot="1" x14ac:dyDescent="0.35">
      <c r="A192" s="492"/>
      <c r="B192" s="525"/>
      <c r="C192" s="108" t="s">
        <v>1</v>
      </c>
      <c r="D192" s="106" t="s">
        <v>217</v>
      </c>
      <c r="E192" s="106" t="s">
        <v>3</v>
      </c>
      <c r="F192" s="106" t="str">
        <f>E.I.!$F$20</f>
        <v>ZAJĘCIA WARSZTATOWE</v>
      </c>
      <c r="G192" s="106" t="s">
        <v>195</v>
      </c>
      <c r="H192" s="106" t="s">
        <v>215</v>
      </c>
      <c r="I192" s="106" t="s">
        <v>219</v>
      </c>
      <c r="J192" s="178" t="s">
        <v>164</v>
      </c>
      <c r="K192" s="195" t="str">
        <f>$K$9</f>
        <v>WYKŁADY</v>
      </c>
      <c r="L192" s="180" t="s">
        <v>3</v>
      </c>
      <c r="M192" s="180" t="str">
        <f>$F$9</f>
        <v>ZAJĘCIA WARSZTATOWE</v>
      </c>
      <c r="N192" s="180" t="str">
        <f>$H$9</f>
        <v>LEKTORATY J. OBCYCH</v>
      </c>
      <c r="O192" s="106" t="s">
        <v>219</v>
      </c>
      <c r="P192" s="180" t="s">
        <v>18</v>
      </c>
      <c r="Q192" s="160" t="s">
        <v>212</v>
      </c>
      <c r="R192" s="106" t="s">
        <v>217</v>
      </c>
      <c r="S192" s="180" t="s">
        <v>3</v>
      </c>
      <c r="T192" s="180" t="str">
        <f>$F$9</f>
        <v>ZAJĘCIA WARSZTATOWE</v>
      </c>
      <c r="U192" s="181" t="str">
        <f>$H$9</f>
        <v>LEKTORATY J. OBCYCH</v>
      </c>
      <c r="V192" s="106" t="s">
        <v>219</v>
      </c>
      <c r="W192" s="180" t="s">
        <v>18</v>
      </c>
      <c r="X192" s="161" t="s">
        <v>212</v>
      </c>
      <c r="Y192" s="179" t="s">
        <v>217</v>
      </c>
      <c r="Z192" s="180" t="s">
        <v>3</v>
      </c>
      <c r="AA192" s="180" t="str">
        <f>$F$9</f>
        <v>ZAJĘCIA WARSZTATOWE</v>
      </c>
      <c r="AB192" s="180" t="s">
        <v>215</v>
      </c>
      <c r="AC192" s="180" t="str">
        <f>$J$9</f>
        <v>PRAKTYKI ZAWODOWE</v>
      </c>
      <c r="AD192" s="180" t="s">
        <v>18</v>
      </c>
      <c r="AE192" s="160" t="s">
        <v>212</v>
      </c>
      <c r="AF192" s="180" t="s">
        <v>217</v>
      </c>
      <c r="AG192" s="180" t="s">
        <v>3</v>
      </c>
      <c r="AH192" s="180" t="str">
        <f>$F$9</f>
        <v>ZAJĘCIA WARSZTATOWE</v>
      </c>
      <c r="AI192" s="180" t="s">
        <v>215</v>
      </c>
      <c r="AJ192" s="180" t="s">
        <v>18</v>
      </c>
      <c r="AK192" s="111" t="s">
        <v>212</v>
      </c>
      <c r="AL192" s="106" t="s">
        <v>217</v>
      </c>
      <c r="AM192" s="180" t="s">
        <v>3</v>
      </c>
      <c r="AN192" s="180" t="str">
        <f>$F$9</f>
        <v>ZAJĘCIA WARSZTATOWE</v>
      </c>
      <c r="AO192" s="106" t="s">
        <v>215</v>
      </c>
      <c r="AP192" s="180" t="s">
        <v>18</v>
      </c>
      <c r="AQ192" s="160" t="s">
        <v>212</v>
      </c>
      <c r="AR192" s="106" t="s">
        <v>217</v>
      </c>
      <c r="AS192" s="180" t="s">
        <v>3</v>
      </c>
      <c r="AT192" s="180" t="str">
        <f>$F$9</f>
        <v>ZAJĘCIA WARSZTATOWE</v>
      </c>
      <c r="AU192" s="180" t="str">
        <f>$J$9</f>
        <v>PRAKTYKI ZAWODOWE</v>
      </c>
      <c r="AV192" s="180" t="s">
        <v>18</v>
      </c>
      <c r="AW192" s="161" t="s">
        <v>212</v>
      </c>
      <c r="AX192" s="179" t="str">
        <f>E.I.!$D$9</f>
        <v>WYKŁADY</v>
      </c>
      <c r="AY192" s="180" t="str">
        <f>$F$9</f>
        <v>ZAJĘCIA WARSZTATOWE</v>
      </c>
      <c r="AZ192" s="180" t="str">
        <f>$G$9</f>
        <v>SEMINARIUM</v>
      </c>
      <c r="BA192" s="180" t="str">
        <f>$J$9</f>
        <v>PRAKTYKI ZAWODOWE</v>
      </c>
      <c r="BB192" s="180" t="str">
        <f>$AV$9</f>
        <v>ECTS</v>
      </c>
      <c r="BC192" s="160" t="s">
        <v>212</v>
      </c>
      <c r="BD192" s="180" t="str">
        <f>E.I.!$D$9</f>
        <v>WYKŁADY</v>
      </c>
      <c r="BE192" s="180" t="s">
        <v>3</v>
      </c>
      <c r="BF192" s="180" t="str">
        <f>$F$9</f>
        <v>ZAJĘCIA WARSZTATOWE</v>
      </c>
      <c r="BG192" s="180" t="str">
        <f>$G$9</f>
        <v>SEMINARIUM</v>
      </c>
      <c r="BH192" s="180" t="str">
        <f>$J$9</f>
        <v>PRAKTYKI ZAWODOWE</v>
      </c>
      <c r="BI192" s="180" t="s">
        <v>18</v>
      </c>
      <c r="BJ192" s="111" t="s">
        <v>212</v>
      </c>
      <c r="BK192" s="195" t="str">
        <f>E.I.!$D$9</f>
        <v>WYKŁADY</v>
      </c>
      <c r="BL192" s="180" t="s">
        <v>3</v>
      </c>
      <c r="BM192" s="180" t="str">
        <f>$F$9</f>
        <v>ZAJĘCIA WARSZTATOWE</v>
      </c>
      <c r="BN192" s="180" t="str">
        <f>$G$9</f>
        <v>SEMINARIUM</v>
      </c>
      <c r="BO192" s="180" t="str">
        <f>$J$9</f>
        <v>PRAKTYKI ZAWODOWE</v>
      </c>
      <c r="BP192" s="180" t="s">
        <v>18</v>
      </c>
      <c r="BQ192" s="160" t="s">
        <v>212</v>
      </c>
      <c r="BR192" s="180" t="str">
        <f>E.I.!$D$9</f>
        <v>WYKŁADY</v>
      </c>
      <c r="BS192" s="180" t="str">
        <f>$F$9</f>
        <v>ZAJĘCIA WARSZTATOWE</v>
      </c>
      <c r="BT192" s="182" t="str">
        <f>$AZ$9</f>
        <v>SEMINARIUM</v>
      </c>
      <c r="BU192" s="180" t="str">
        <f>$J$9</f>
        <v>PRAKTYKI ZAWODOWE</v>
      </c>
      <c r="BV192" s="182" t="s">
        <v>18</v>
      </c>
      <c r="BW192" s="161" t="s">
        <v>212</v>
      </c>
      <c r="BX192" s="540"/>
      <c r="BY192" s="432"/>
    </row>
    <row r="193" spans="1:77" s="27" customFormat="1" ht="20.100000000000001" customHeight="1" x14ac:dyDescent="0.3">
      <c r="A193" s="79">
        <v>100</v>
      </c>
      <c r="B193" s="119" t="s">
        <v>19</v>
      </c>
      <c r="C193" s="79">
        <f t="shared" ref="C193" si="333">SUM(D193:J193)</f>
        <v>45</v>
      </c>
      <c r="D193" s="66">
        <f>K193+R193+Y193+AF193+AL193+AR193+AX193+BD193+BK193+BR193</f>
        <v>15</v>
      </c>
      <c r="E193" s="66"/>
      <c r="F193" s="66">
        <f>M193+T193+AA193+AH193+AN193+AT193+AY193+BF193+BM193+BS193</f>
        <v>30</v>
      </c>
      <c r="G193" s="66"/>
      <c r="H193" s="66"/>
      <c r="I193" s="66"/>
      <c r="J193" s="68"/>
      <c r="K193" s="74"/>
      <c r="L193" s="66"/>
      <c r="M193" s="66"/>
      <c r="N193" s="66"/>
      <c r="O193" s="66"/>
      <c r="P193" s="57"/>
      <c r="Q193" s="155"/>
      <c r="R193" s="74"/>
      <c r="S193" s="66"/>
      <c r="T193" s="66"/>
      <c r="U193" s="66"/>
      <c r="V193" s="66"/>
      <c r="W193" s="57"/>
      <c r="X193" s="84"/>
      <c r="Y193" s="79"/>
      <c r="Z193" s="66"/>
      <c r="AA193" s="66"/>
      <c r="AB193" s="66"/>
      <c r="AC193" s="66"/>
      <c r="AD193" s="57"/>
      <c r="AE193" s="155"/>
      <c r="AF193" s="74"/>
      <c r="AG193" s="66"/>
      <c r="AH193" s="66"/>
      <c r="AI193" s="66"/>
      <c r="AJ193" s="57"/>
      <c r="AK193" s="80"/>
      <c r="AL193" s="74"/>
      <c r="AM193" s="66"/>
      <c r="AN193" s="66"/>
      <c r="AO193" s="66"/>
      <c r="AP193" s="57"/>
      <c r="AQ193" s="155"/>
      <c r="AR193" s="74"/>
      <c r="AS193" s="66"/>
      <c r="AT193" s="66"/>
      <c r="AU193" s="66"/>
      <c r="AV193" s="57"/>
      <c r="AW193" s="84"/>
      <c r="AX193" s="79">
        <v>15</v>
      </c>
      <c r="AY193" s="66">
        <v>30</v>
      </c>
      <c r="AZ193" s="66"/>
      <c r="BA193" s="66"/>
      <c r="BB193" s="57">
        <v>5</v>
      </c>
      <c r="BC193" s="155" t="s">
        <v>209</v>
      </c>
      <c r="BD193" s="74"/>
      <c r="BE193" s="66"/>
      <c r="BF193" s="66"/>
      <c r="BG193" s="66"/>
      <c r="BH193" s="66"/>
      <c r="BI193" s="57"/>
      <c r="BJ193" s="80"/>
      <c r="BK193" s="74"/>
      <c r="BL193" s="66"/>
      <c r="BM193" s="66"/>
      <c r="BN193" s="66"/>
      <c r="BO193" s="66"/>
      <c r="BP193" s="57"/>
      <c r="BQ193" s="155"/>
      <c r="BR193" s="74"/>
      <c r="BS193" s="66"/>
      <c r="BT193" s="66"/>
      <c r="BU193" s="66"/>
      <c r="BV193" s="57"/>
      <c r="BW193" s="84"/>
      <c r="BX193" s="79">
        <f>P193+W193+AD193+AJ193+AP193+AV193+BB193+BI193+BP193+BV193</f>
        <v>5</v>
      </c>
      <c r="BY193" s="68"/>
    </row>
    <row r="194" spans="1:77" s="27" customFormat="1" ht="20.100000000000001" customHeight="1" x14ac:dyDescent="0.3">
      <c r="A194" s="62">
        <v>101</v>
      </c>
      <c r="B194" s="30" t="s">
        <v>20</v>
      </c>
      <c r="C194" s="62">
        <f t="shared" ref="C194:C195" si="334">SUM(D194:J194)</f>
        <v>45</v>
      </c>
      <c r="D194" s="11">
        <f>K194+R194+Y194+AF194+AL194+AR194+AX194+BD194+BK194+BR194</f>
        <v>15</v>
      </c>
      <c r="E194" s="11"/>
      <c r="F194" s="11">
        <f>M194+T194+AA194+AH194+AN194+AT194+AY194+BF194+BM194+BS194</f>
        <v>30</v>
      </c>
      <c r="G194" s="11"/>
      <c r="H194" s="11"/>
      <c r="I194" s="11"/>
      <c r="J194" s="59"/>
      <c r="K194" s="18"/>
      <c r="L194" s="11"/>
      <c r="M194" s="11"/>
      <c r="N194" s="11"/>
      <c r="O194" s="11"/>
      <c r="P194" s="10"/>
      <c r="Q194" s="156"/>
      <c r="R194" s="18"/>
      <c r="S194" s="11"/>
      <c r="T194" s="11"/>
      <c r="U194" s="11"/>
      <c r="V194" s="11"/>
      <c r="W194" s="10"/>
      <c r="X194" s="55"/>
      <c r="Y194" s="62"/>
      <c r="Z194" s="11"/>
      <c r="AA194" s="11"/>
      <c r="AB194" s="11"/>
      <c r="AC194" s="11"/>
      <c r="AD194" s="10"/>
      <c r="AE194" s="156"/>
      <c r="AF194" s="18"/>
      <c r="AG194" s="11"/>
      <c r="AH194" s="11"/>
      <c r="AI194" s="11"/>
      <c r="AJ194" s="10"/>
      <c r="AK194" s="81"/>
      <c r="AL194" s="18"/>
      <c r="AM194" s="11"/>
      <c r="AN194" s="11"/>
      <c r="AO194" s="11"/>
      <c r="AP194" s="10"/>
      <c r="AQ194" s="156"/>
      <c r="AR194" s="18"/>
      <c r="AS194" s="11"/>
      <c r="AT194" s="11"/>
      <c r="AU194" s="11"/>
      <c r="AV194" s="10"/>
      <c r="AW194" s="55"/>
      <c r="AX194" s="62">
        <v>15</v>
      </c>
      <c r="AY194" s="11">
        <v>30</v>
      </c>
      <c r="AZ194" s="11"/>
      <c r="BA194" s="11"/>
      <c r="BB194" s="10">
        <v>5</v>
      </c>
      <c r="BC194" s="156" t="s">
        <v>209</v>
      </c>
      <c r="BD194" s="18"/>
      <c r="BE194" s="11"/>
      <c r="BF194" s="11"/>
      <c r="BG194" s="11"/>
      <c r="BH194" s="11"/>
      <c r="BI194" s="10"/>
      <c r="BJ194" s="81"/>
      <c r="BK194" s="18"/>
      <c r="BL194" s="11"/>
      <c r="BM194" s="11"/>
      <c r="BN194" s="11"/>
      <c r="BO194" s="11"/>
      <c r="BP194" s="10"/>
      <c r="BQ194" s="156"/>
      <c r="BR194" s="18"/>
      <c r="BS194" s="11"/>
      <c r="BT194" s="11"/>
      <c r="BU194" s="11"/>
      <c r="BV194" s="10"/>
      <c r="BW194" s="55"/>
      <c r="BX194" s="62">
        <f>P194+W194+AD194+AJ194+AP194+AV194+BB194+BI194+BP194+BV194</f>
        <v>5</v>
      </c>
      <c r="BY194" s="59"/>
    </row>
    <row r="195" spans="1:77" s="27" customFormat="1" ht="20.100000000000001" customHeight="1" thickBot="1" x14ac:dyDescent="0.35">
      <c r="A195" s="82">
        <v>102</v>
      </c>
      <c r="B195" s="122" t="s">
        <v>21</v>
      </c>
      <c r="C195" s="82">
        <f t="shared" si="334"/>
        <v>30</v>
      </c>
      <c r="D195" s="70"/>
      <c r="E195" s="70"/>
      <c r="F195" s="70">
        <f>M195+T195+AA195+AH195+AN195+AT195+AY195+BF195+BM195+BS195</f>
        <v>30</v>
      </c>
      <c r="G195" s="70"/>
      <c r="H195" s="70"/>
      <c r="I195" s="70"/>
      <c r="J195" s="73"/>
      <c r="K195" s="75"/>
      <c r="L195" s="70"/>
      <c r="M195" s="70"/>
      <c r="N195" s="70"/>
      <c r="O195" s="70"/>
      <c r="P195" s="39"/>
      <c r="Q195" s="157"/>
      <c r="R195" s="75"/>
      <c r="S195" s="70"/>
      <c r="T195" s="70"/>
      <c r="U195" s="70"/>
      <c r="V195" s="70"/>
      <c r="W195" s="39"/>
      <c r="X195" s="85"/>
      <c r="Y195" s="82"/>
      <c r="Z195" s="70"/>
      <c r="AA195" s="70"/>
      <c r="AB195" s="70"/>
      <c r="AC195" s="70"/>
      <c r="AD195" s="39"/>
      <c r="AE195" s="157"/>
      <c r="AF195" s="75"/>
      <c r="AG195" s="70"/>
      <c r="AH195" s="70"/>
      <c r="AI195" s="70"/>
      <c r="AJ195" s="39"/>
      <c r="AK195" s="83"/>
      <c r="AL195" s="75"/>
      <c r="AM195" s="70"/>
      <c r="AN195" s="70"/>
      <c r="AO195" s="70"/>
      <c r="AP195" s="39"/>
      <c r="AQ195" s="157"/>
      <c r="AR195" s="75"/>
      <c r="AS195" s="70"/>
      <c r="AT195" s="70"/>
      <c r="AU195" s="70"/>
      <c r="AV195" s="39"/>
      <c r="AW195" s="85"/>
      <c r="AX195" s="82"/>
      <c r="AY195" s="70"/>
      <c r="AZ195" s="70"/>
      <c r="BA195" s="70"/>
      <c r="BB195" s="39"/>
      <c r="BC195" s="157"/>
      <c r="BD195" s="75"/>
      <c r="BE195" s="70"/>
      <c r="BF195" s="70">
        <v>30</v>
      </c>
      <c r="BG195" s="70"/>
      <c r="BH195" s="70"/>
      <c r="BI195" s="39">
        <v>3</v>
      </c>
      <c r="BJ195" s="83" t="s">
        <v>211</v>
      </c>
      <c r="BK195" s="75"/>
      <c r="BL195" s="70"/>
      <c r="BM195" s="70"/>
      <c r="BN195" s="70"/>
      <c r="BO195" s="70"/>
      <c r="BP195" s="39"/>
      <c r="BQ195" s="157"/>
      <c r="BR195" s="75"/>
      <c r="BS195" s="70"/>
      <c r="BT195" s="70"/>
      <c r="BU195" s="70"/>
      <c r="BV195" s="39"/>
      <c r="BW195" s="85"/>
      <c r="BX195" s="82">
        <f>P195+W195+AD195+AJ195+AP195+AV195+BB195+BI195+BP195+BV195</f>
        <v>3</v>
      </c>
      <c r="BY195" s="73"/>
    </row>
    <row r="196" spans="1:77" s="52" customFormat="1" ht="30" customHeight="1" thickBot="1" x14ac:dyDescent="0.35">
      <c r="A196" s="149"/>
      <c r="B196" s="194" t="s">
        <v>193</v>
      </c>
      <c r="C196" s="228">
        <f>SUM(C193:C195)</f>
        <v>120</v>
      </c>
      <c r="D196" s="191">
        <f t="shared" ref="D196:BN196" si="335">SUM(D193:D195)</f>
        <v>30</v>
      </c>
      <c r="E196" s="191">
        <f t="shared" si="335"/>
        <v>0</v>
      </c>
      <c r="F196" s="191">
        <f t="shared" si="335"/>
        <v>90</v>
      </c>
      <c r="G196" s="191">
        <f t="shared" si="335"/>
        <v>0</v>
      </c>
      <c r="H196" s="191">
        <f t="shared" si="335"/>
        <v>0</v>
      </c>
      <c r="I196" s="191">
        <f t="shared" si="335"/>
        <v>0</v>
      </c>
      <c r="J196" s="94">
        <f t="shared" si="335"/>
        <v>0</v>
      </c>
      <c r="K196" s="192">
        <f t="shared" si="335"/>
        <v>0</v>
      </c>
      <c r="L196" s="191">
        <f t="shared" si="335"/>
        <v>0</v>
      </c>
      <c r="M196" s="191">
        <f t="shared" si="335"/>
        <v>0</v>
      </c>
      <c r="N196" s="191">
        <f t="shared" si="335"/>
        <v>0</v>
      </c>
      <c r="O196" s="191">
        <f t="shared" si="335"/>
        <v>0</v>
      </c>
      <c r="P196" s="191">
        <f t="shared" si="335"/>
        <v>0</v>
      </c>
      <c r="Q196" s="243"/>
      <c r="R196" s="192">
        <f t="shared" si="335"/>
        <v>0</v>
      </c>
      <c r="S196" s="191">
        <f t="shared" si="335"/>
        <v>0</v>
      </c>
      <c r="T196" s="191">
        <f t="shared" si="335"/>
        <v>0</v>
      </c>
      <c r="U196" s="191">
        <f t="shared" si="335"/>
        <v>0</v>
      </c>
      <c r="V196" s="191">
        <f t="shared" si="335"/>
        <v>0</v>
      </c>
      <c r="W196" s="191">
        <f t="shared" si="335"/>
        <v>0</v>
      </c>
      <c r="X196" s="357"/>
      <c r="Y196" s="228">
        <f t="shared" si="335"/>
        <v>0</v>
      </c>
      <c r="Z196" s="191">
        <f t="shared" si="335"/>
        <v>0</v>
      </c>
      <c r="AA196" s="191">
        <f t="shared" si="335"/>
        <v>0</v>
      </c>
      <c r="AB196" s="191">
        <f t="shared" si="335"/>
        <v>0</v>
      </c>
      <c r="AC196" s="191">
        <f t="shared" si="335"/>
        <v>0</v>
      </c>
      <c r="AD196" s="191">
        <f t="shared" si="335"/>
        <v>0</v>
      </c>
      <c r="AE196" s="243"/>
      <c r="AF196" s="192">
        <f t="shared" si="335"/>
        <v>0</v>
      </c>
      <c r="AG196" s="191">
        <f t="shared" si="335"/>
        <v>0</v>
      </c>
      <c r="AH196" s="191">
        <f t="shared" si="335"/>
        <v>0</v>
      </c>
      <c r="AI196" s="191">
        <f t="shared" si="335"/>
        <v>0</v>
      </c>
      <c r="AJ196" s="191">
        <f t="shared" si="335"/>
        <v>0</v>
      </c>
      <c r="AK196" s="235"/>
      <c r="AL196" s="192">
        <f t="shared" si="335"/>
        <v>0</v>
      </c>
      <c r="AM196" s="191">
        <f t="shared" si="335"/>
        <v>0</v>
      </c>
      <c r="AN196" s="191">
        <f t="shared" si="335"/>
        <v>0</v>
      </c>
      <c r="AO196" s="191">
        <f t="shared" si="335"/>
        <v>0</v>
      </c>
      <c r="AP196" s="191">
        <f t="shared" si="335"/>
        <v>0</v>
      </c>
      <c r="AQ196" s="243"/>
      <c r="AR196" s="192">
        <f t="shared" si="335"/>
        <v>0</v>
      </c>
      <c r="AS196" s="191">
        <f t="shared" si="335"/>
        <v>0</v>
      </c>
      <c r="AT196" s="191">
        <f t="shared" si="335"/>
        <v>0</v>
      </c>
      <c r="AU196" s="191">
        <f t="shared" si="335"/>
        <v>0</v>
      </c>
      <c r="AV196" s="191">
        <f t="shared" si="335"/>
        <v>0</v>
      </c>
      <c r="AW196" s="357"/>
      <c r="AX196" s="228">
        <f t="shared" si="335"/>
        <v>30</v>
      </c>
      <c r="AY196" s="191">
        <f t="shared" si="335"/>
        <v>60</v>
      </c>
      <c r="AZ196" s="191">
        <f t="shared" si="335"/>
        <v>0</v>
      </c>
      <c r="BA196" s="191">
        <f t="shared" si="335"/>
        <v>0</v>
      </c>
      <c r="BB196" s="191">
        <f t="shared" si="335"/>
        <v>10</v>
      </c>
      <c r="BC196" s="243"/>
      <c r="BD196" s="192">
        <f t="shared" si="335"/>
        <v>0</v>
      </c>
      <c r="BE196" s="191">
        <f t="shared" si="335"/>
        <v>0</v>
      </c>
      <c r="BF196" s="191">
        <f t="shared" si="335"/>
        <v>30</v>
      </c>
      <c r="BG196" s="191">
        <f t="shared" si="335"/>
        <v>0</v>
      </c>
      <c r="BH196" s="191">
        <f t="shared" si="335"/>
        <v>0</v>
      </c>
      <c r="BI196" s="191">
        <f t="shared" si="335"/>
        <v>3</v>
      </c>
      <c r="BJ196" s="235"/>
      <c r="BK196" s="192">
        <f t="shared" si="335"/>
        <v>0</v>
      </c>
      <c r="BL196" s="191">
        <f t="shared" si="335"/>
        <v>0</v>
      </c>
      <c r="BM196" s="191">
        <f t="shared" si="335"/>
        <v>0</v>
      </c>
      <c r="BN196" s="191">
        <f t="shared" si="335"/>
        <v>0</v>
      </c>
      <c r="BO196" s="191">
        <f t="shared" ref="BO196:BY196" si="336">SUM(BO193:BO195)</f>
        <v>0</v>
      </c>
      <c r="BP196" s="191">
        <f t="shared" si="336"/>
        <v>0</v>
      </c>
      <c r="BQ196" s="243"/>
      <c r="BR196" s="192">
        <f t="shared" si="336"/>
        <v>0</v>
      </c>
      <c r="BS196" s="191">
        <f t="shared" si="336"/>
        <v>0</v>
      </c>
      <c r="BT196" s="191">
        <f t="shared" si="336"/>
        <v>0</v>
      </c>
      <c r="BU196" s="191">
        <f t="shared" si="336"/>
        <v>0</v>
      </c>
      <c r="BV196" s="191">
        <f t="shared" si="336"/>
        <v>0</v>
      </c>
      <c r="BW196" s="357"/>
      <c r="BX196" s="228">
        <f>SUM(BX193:BX195)</f>
        <v>13</v>
      </c>
      <c r="BY196" s="94">
        <f t="shared" si="336"/>
        <v>0</v>
      </c>
    </row>
    <row r="197" spans="1:77" ht="15" thickBot="1" x14ac:dyDescent="0.35">
      <c r="A197" s="184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6"/>
      <c r="Q197" s="186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6"/>
      <c r="BQ197" s="186"/>
      <c r="BR197" s="185"/>
      <c r="BS197" s="185"/>
      <c r="BT197" s="185"/>
      <c r="BU197" s="185"/>
      <c r="BV197" s="185"/>
      <c r="BW197" s="185"/>
      <c r="BX197" s="185"/>
      <c r="BY197" s="187"/>
    </row>
    <row r="198" spans="1:77" s="8" customFormat="1" ht="35.1" customHeight="1" thickBot="1" x14ac:dyDescent="0.35">
      <c r="A198" s="415" t="s">
        <v>198</v>
      </c>
      <c r="B198" s="515"/>
      <c r="C198" s="197">
        <f t="shared" ref="C198:P198" si="337">C196+C188+C172+C128+C95+C37+C17</f>
        <v>3135</v>
      </c>
      <c r="D198" s="188">
        <f t="shared" si="337"/>
        <v>645</v>
      </c>
      <c r="E198" s="188">
        <f t="shared" si="337"/>
        <v>240</v>
      </c>
      <c r="F198" s="188">
        <f t="shared" si="337"/>
        <v>1590</v>
      </c>
      <c r="G198" s="188">
        <f t="shared" si="337"/>
        <v>120</v>
      </c>
      <c r="H198" s="188">
        <f t="shared" si="337"/>
        <v>150</v>
      </c>
      <c r="I198" s="188">
        <f t="shared" si="337"/>
        <v>60</v>
      </c>
      <c r="J198" s="189">
        <f t="shared" si="337"/>
        <v>330</v>
      </c>
      <c r="K198" s="196">
        <f t="shared" si="337"/>
        <v>135</v>
      </c>
      <c r="L198" s="188">
        <f t="shared" si="337"/>
        <v>75</v>
      </c>
      <c r="M198" s="188">
        <f t="shared" si="337"/>
        <v>120</v>
      </c>
      <c r="N198" s="188">
        <f t="shared" si="337"/>
        <v>30</v>
      </c>
      <c r="O198" s="188">
        <f t="shared" si="337"/>
        <v>30</v>
      </c>
      <c r="P198" s="188">
        <f t="shared" si="337"/>
        <v>32</v>
      </c>
      <c r="Q198" s="229"/>
      <c r="R198" s="237">
        <f t="shared" ref="R198:W198" si="338">R196+R188+R172+R128+R95+R37+R17</f>
        <v>165</v>
      </c>
      <c r="S198" s="188">
        <f t="shared" si="338"/>
        <v>75</v>
      </c>
      <c r="T198" s="188">
        <f t="shared" si="338"/>
        <v>45</v>
      </c>
      <c r="U198" s="188">
        <f t="shared" si="338"/>
        <v>30</v>
      </c>
      <c r="V198" s="188">
        <f t="shared" si="338"/>
        <v>30</v>
      </c>
      <c r="W198" s="188">
        <f t="shared" si="338"/>
        <v>28</v>
      </c>
      <c r="X198" s="229"/>
      <c r="Y198" s="197">
        <f t="shared" ref="Y198:AD198" si="339">Y196+Y188+Y172+Y128+Y95+Y37+Y17</f>
        <v>120</v>
      </c>
      <c r="Z198" s="188">
        <f t="shared" si="339"/>
        <v>15</v>
      </c>
      <c r="AA198" s="188">
        <f t="shared" si="339"/>
        <v>180</v>
      </c>
      <c r="AB198" s="188">
        <f t="shared" si="339"/>
        <v>30</v>
      </c>
      <c r="AC198" s="188">
        <f t="shared" si="339"/>
        <v>30</v>
      </c>
      <c r="AD198" s="188">
        <f t="shared" si="339"/>
        <v>32</v>
      </c>
      <c r="AE198" s="229"/>
      <c r="AF198" s="237">
        <f>AF196+AF188+AF172+AF128+AF95+AF37+AF17</f>
        <v>75</v>
      </c>
      <c r="AG198" s="188">
        <f>AG196+AG188+AG172+AG128+AG95+AG37+AG17</f>
        <v>15</v>
      </c>
      <c r="AH198" s="188">
        <f>AH196+AH188+AH172+AH128+AH95+AH37+AH17</f>
        <v>150</v>
      </c>
      <c r="AI198" s="188">
        <f>AI196+AI188+AI172+AI128+AI95+AI37+AI17</f>
        <v>30</v>
      </c>
      <c r="AJ198" s="188">
        <f>AJ196+AJ188+AJ172+AJ128+AJ95+AJ37+AJ17</f>
        <v>34</v>
      </c>
      <c r="AK198" s="230"/>
      <c r="AL198" s="196">
        <f>AL196+AL188+AL172+AL128+AL95+AL37+AL17</f>
        <v>45</v>
      </c>
      <c r="AM198" s="188">
        <f>AM196+AM188+AM172+AM128+AM95+AM37+AM17</f>
        <v>15</v>
      </c>
      <c r="AN198" s="188">
        <f>AN196+AN188+AN172+AN128+AN95+AN37+AN17</f>
        <v>210</v>
      </c>
      <c r="AO198" s="188">
        <f>AO196+AO188+AO172+AO128+AO95+AO37+AO17</f>
        <v>30</v>
      </c>
      <c r="AP198" s="188">
        <f>AP196+AP188+AP172+AP128+AP95+AP37+AP17</f>
        <v>34</v>
      </c>
      <c r="AQ198" s="229"/>
      <c r="AR198" s="237">
        <f>AR196+AR188+AR172+AR128+AR95+AR37+AR17</f>
        <v>15</v>
      </c>
      <c r="AS198" s="188">
        <f>AS196+AS188+AS172+AS128+AS95+AS37+AS17</f>
        <v>15</v>
      </c>
      <c r="AT198" s="188">
        <f>AT196+AT188+AT172+AT128+AT95+AT37+AT17</f>
        <v>180</v>
      </c>
      <c r="AU198" s="188">
        <f>AU196+AU188+AU172+AU128+AU95+AU37+AU17</f>
        <v>90</v>
      </c>
      <c r="AV198" s="188">
        <f>AV196+AV188+AV172+AV128+AV95+AV37+AV17</f>
        <v>32</v>
      </c>
      <c r="AW198" s="229"/>
      <c r="AX198" s="197">
        <f>AX196+AX188+AX172+AX128+AX95+AX37+AX17</f>
        <v>30</v>
      </c>
      <c r="AY198" s="188">
        <f>AY196+AY188+AY172+AY128+AY95+AY37+AY17</f>
        <v>195</v>
      </c>
      <c r="AZ198" s="188">
        <f>AZ196+AZ188+AZ172+AZ128+AZ95+AZ37+AZ17</f>
        <v>30</v>
      </c>
      <c r="BA198" s="188">
        <f>BA196+BA188+BA172+BA128+BA95+BA37+BA17</f>
        <v>90</v>
      </c>
      <c r="BB198" s="188">
        <f>BB196+BB188+BB172+BB128+BB95+BB37+BB17</f>
        <v>31</v>
      </c>
      <c r="BC198" s="229"/>
      <c r="BD198" s="237">
        <f t="shared" ref="BD198:BI198" si="340">BD196+BD188+BD172+BD128+BD95+BD37+BD17</f>
        <v>15</v>
      </c>
      <c r="BE198" s="188">
        <f t="shared" si="340"/>
        <v>15</v>
      </c>
      <c r="BF198" s="188">
        <f t="shared" si="340"/>
        <v>195</v>
      </c>
      <c r="BG198" s="188">
        <f t="shared" si="340"/>
        <v>30</v>
      </c>
      <c r="BH198" s="188">
        <f t="shared" si="340"/>
        <v>30</v>
      </c>
      <c r="BI198" s="188">
        <f t="shared" si="340"/>
        <v>30</v>
      </c>
      <c r="BJ198" s="230"/>
      <c r="BK198" s="196">
        <f t="shared" ref="BK198:BP198" si="341">BK196+BK188+BK172+BK128+BK95+BK37+BK17</f>
        <v>15</v>
      </c>
      <c r="BL198" s="188">
        <f t="shared" si="341"/>
        <v>15</v>
      </c>
      <c r="BM198" s="188">
        <f t="shared" si="341"/>
        <v>180</v>
      </c>
      <c r="BN198" s="188">
        <f t="shared" si="341"/>
        <v>30</v>
      </c>
      <c r="BO198" s="188">
        <f t="shared" si="341"/>
        <v>45</v>
      </c>
      <c r="BP198" s="188">
        <f t="shared" si="341"/>
        <v>33</v>
      </c>
      <c r="BQ198" s="229"/>
      <c r="BR198" s="237">
        <f>BR196+BR188+BR172+BR128+BR95+BR37+BR17</f>
        <v>30</v>
      </c>
      <c r="BS198" s="188">
        <f>BS196+BS188+BS172+BS128+BS95+BS37+BS17</f>
        <v>135</v>
      </c>
      <c r="BT198" s="188">
        <f>BT196+BT188+BT172+BT128+BT95+BT37+BT17</f>
        <v>30</v>
      </c>
      <c r="BU198" s="188">
        <f>BU196+BU188+BU172+BU128+BU95+BU37+BU17</f>
        <v>45</v>
      </c>
      <c r="BV198" s="188">
        <f>BV196+BV188+BV172+BV128+BV95+BV37+BV17</f>
        <v>28</v>
      </c>
      <c r="BW198" s="229"/>
      <c r="BX198" s="197">
        <f>BX196+BX188+BX172+BX128+BX95+BX37+BX17</f>
        <v>314</v>
      </c>
      <c r="BY198" s="189">
        <f>BY196+BY188+BY172+BY128+BY95+BY37+BY17</f>
        <v>172</v>
      </c>
    </row>
    <row r="199" spans="1:77" x14ac:dyDescent="0.3">
      <c r="A199" s="285"/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5"/>
      <c r="Q199" s="285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  <c r="AK199" s="286"/>
      <c r="AL199" s="286"/>
      <c r="AM199" s="286"/>
      <c r="AN199" s="286"/>
      <c r="AO199" s="286"/>
      <c r="AP199" s="286"/>
      <c r="AQ199" s="286"/>
      <c r="AR199" s="520"/>
      <c r="AS199" s="520"/>
      <c r="AT199" s="285"/>
      <c r="AU199" s="285"/>
      <c r="AV199" s="286"/>
      <c r="AW199" s="286"/>
      <c r="AX199" s="285"/>
      <c r="AY199" s="285"/>
      <c r="AZ199" s="285"/>
      <c r="BA199" s="286"/>
      <c r="BB199" s="286"/>
      <c r="BC199" s="286"/>
      <c r="BD199" s="520"/>
      <c r="BE199" s="520"/>
      <c r="BF199" s="286"/>
      <c r="BG199" s="286"/>
      <c r="BH199" s="286"/>
      <c r="BI199" s="286"/>
      <c r="BJ199" s="286"/>
      <c r="BK199" s="520"/>
      <c r="BL199" s="520"/>
      <c r="BM199" s="285"/>
      <c r="BN199" s="285"/>
      <c r="BO199" s="285"/>
      <c r="BP199" s="285"/>
      <c r="BQ199" s="285"/>
      <c r="BR199" s="285"/>
      <c r="BS199" s="285"/>
      <c r="BT199" s="285"/>
      <c r="BU199" s="285"/>
      <c r="BV199" s="286"/>
      <c r="BW199" s="286"/>
      <c r="BX199" s="286"/>
      <c r="BY199" s="286"/>
    </row>
    <row r="200" spans="1:77" ht="15.6" x14ac:dyDescent="0.3">
      <c r="B200" s="27" t="s">
        <v>103</v>
      </c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7"/>
      <c r="Q200" s="287"/>
      <c r="R200" s="27"/>
      <c r="S200" s="27"/>
      <c r="T200" s="27"/>
      <c r="U200" s="27"/>
      <c r="V200" s="27"/>
      <c r="W200" s="27"/>
      <c r="X200" s="288"/>
      <c r="Y200" s="27"/>
      <c r="Z200" s="27"/>
      <c r="AA200" s="27"/>
      <c r="AB200" s="27"/>
      <c r="AC200" s="27"/>
      <c r="AD200" s="27"/>
      <c r="AE200" s="288"/>
      <c r="AF200" s="27"/>
      <c r="AG200" s="27"/>
      <c r="AH200" s="27"/>
      <c r="AI200" s="27"/>
      <c r="AJ200" s="27"/>
      <c r="AK200" s="288"/>
      <c r="AL200" s="27"/>
      <c r="AM200" s="27"/>
      <c r="AN200" s="27"/>
      <c r="AO200" s="27"/>
      <c r="AP200" s="27"/>
      <c r="AQ200" s="288"/>
      <c r="AR200" s="27"/>
      <c r="AS200" s="27"/>
      <c r="AT200" s="27"/>
      <c r="AU200" s="27"/>
      <c r="AV200" s="288"/>
      <c r="AW200" s="288"/>
      <c r="AX200" s="27"/>
      <c r="AY200" s="27"/>
      <c r="AZ200" s="27"/>
      <c r="BA200" s="27"/>
      <c r="BB200" s="27"/>
      <c r="BC200" s="288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7"/>
      <c r="BQ200" s="287"/>
      <c r="BR200" s="27"/>
      <c r="BS200" s="27"/>
      <c r="BT200" s="27"/>
      <c r="BU200" s="27"/>
      <c r="BV200" s="288"/>
      <c r="BW200" s="49"/>
    </row>
    <row r="201" spans="1:77" s="51" customFormat="1" ht="18" x14ac:dyDescent="0.3">
      <c r="A201" s="15"/>
      <c r="B201" s="27" t="s">
        <v>204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7"/>
      <c r="Q201" s="287"/>
      <c r="R201" s="27"/>
      <c r="S201" s="27"/>
      <c r="T201" s="27"/>
      <c r="U201" s="27"/>
      <c r="V201" s="27"/>
      <c r="W201" s="27"/>
      <c r="X201" s="288"/>
      <c r="Y201" s="27"/>
      <c r="Z201" s="27"/>
      <c r="AA201" s="27"/>
      <c r="AB201" s="27"/>
      <c r="AC201" s="27"/>
      <c r="AD201" s="27"/>
      <c r="AE201" s="288"/>
      <c r="AF201" s="27"/>
      <c r="AG201" s="27"/>
      <c r="AH201" s="27"/>
      <c r="AI201" s="27"/>
      <c r="AJ201" s="27"/>
      <c r="AK201" s="288"/>
      <c r="AL201" s="27"/>
      <c r="AM201" s="27"/>
      <c r="AN201" s="27"/>
      <c r="AO201" s="27"/>
      <c r="AP201" s="27"/>
      <c r="AQ201" s="288"/>
      <c r="AR201" s="27"/>
      <c r="AS201" s="27"/>
      <c r="AT201" s="27"/>
      <c r="AU201" s="27"/>
      <c r="AV201" s="288"/>
      <c r="AW201" s="288"/>
      <c r="AX201" s="27"/>
      <c r="AY201" s="27"/>
      <c r="AZ201" s="27"/>
      <c r="BA201" s="27"/>
      <c r="BB201" s="27"/>
      <c r="BC201" s="288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87"/>
      <c r="BQ201" s="287"/>
      <c r="BR201" s="27"/>
      <c r="BS201" s="27"/>
      <c r="BT201" s="27"/>
      <c r="BU201" s="27"/>
      <c r="BV201" s="288"/>
      <c r="BW201" s="282"/>
    </row>
    <row r="202" spans="1:77" ht="18" x14ac:dyDescent="0.3">
      <c r="B202" s="519" t="s">
        <v>138</v>
      </c>
      <c r="C202" s="519"/>
      <c r="D202" s="519"/>
      <c r="E202" s="519"/>
      <c r="F202" s="519"/>
      <c r="G202" s="519"/>
      <c r="H202" s="519"/>
      <c r="I202" s="519"/>
      <c r="J202" s="519"/>
      <c r="K202" s="519"/>
      <c r="L202" s="519"/>
      <c r="M202" s="519"/>
      <c r="N202" s="519"/>
      <c r="O202" s="519"/>
      <c r="P202" s="519"/>
      <c r="Q202" s="519"/>
      <c r="R202" s="519"/>
      <c r="S202" s="519"/>
      <c r="T202" s="519"/>
      <c r="U202" s="519"/>
      <c r="V202" s="519"/>
      <c r="W202" s="519"/>
      <c r="X202" s="519"/>
      <c r="Y202" s="519"/>
      <c r="Z202" s="519"/>
      <c r="AA202" s="519"/>
      <c r="AB202" s="519"/>
      <c r="AC202" s="519"/>
      <c r="AD202" s="519"/>
      <c r="AE202" s="519"/>
      <c r="AF202" s="519"/>
      <c r="AG202" s="519"/>
      <c r="AH202" s="519"/>
      <c r="AI202" s="519"/>
      <c r="AJ202" s="519"/>
      <c r="AK202" s="519"/>
      <c r="AL202" s="519"/>
      <c r="AM202" s="519"/>
      <c r="AN202" s="519"/>
      <c r="AO202" s="519"/>
      <c r="AP202" s="519"/>
      <c r="AQ202" s="519"/>
      <c r="AR202" s="519"/>
      <c r="AS202" s="519"/>
      <c r="AT202" s="519"/>
      <c r="AU202" s="519"/>
      <c r="AV202" s="519"/>
      <c r="AW202" s="519"/>
      <c r="AX202" s="519"/>
      <c r="AY202" s="519"/>
      <c r="AZ202" s="519"/>
      <c r="BA202" s="519"/>
      <c r="BB202" s="519"/>
      <c r="BC202" s="519"/>
      <c r="BD202" s="519"/>
      <c r="BE202" s="519"/>
      <c r="BF202" s="519"/>
      <c r="BG202" s="519"/>
      <c r="BH202" s="519"/>
      <c r="BI202" s="519"/>
      <c r="BJ202" s="519"/>
      <c r="BK202" s="519"/>
      <c r="BL202" s="519"/>
      <c r="BM202" s="519"/>
      <c r="BN202" s="519"/>
      <c r="BO202" s="519"/>
      <c r="BP202" s="519"/>
      <c r="BQ202" s="519"/>
      <c r="BR202" s="519"/>
      <c r="BS202" s="519"/>
      <c r="BT202" s="519"/>
      <c r="BU202" s="519"/>
      <c r="BV202" s="519"/>
      <c r="BW202" s="280"/>
    </row>
    <row r="203" spans="1:77" ht="18" x14ac:dyDescent="0.3">
      <c r="B203" s="27" t="s">
        <v>203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7"/>
      <c r="Q203" s="287"/>
      <c r="R203" s="27"/>
      <c r="S203" s="27"/>
      <c r="T203" s="27"/>
      <c r="U203" s="27"/>
      <c r="V203" s="27"/>
      <c r="W203" s="27"/>
      <c r="X203" s="288"/>
      <c r="Y203" s="27"/>
      <c r="Z203" s="27"/>
      <c r="AA203" s="27"/>
      <c r="AB203" s="27"/>
      <c r="AC203" s="27"/>
      <c r="AD203" s="27"/>
      <c r="AE203" s="288"/>
      <c r="AF203" s="27"/>
      <c r="AG203" s="27"/>
      <c r="AH203" s="27"/>
      <c r="AI203" s="27"/>
      <c r="AJ203" s="27"/>
      <c r="AK203" s="288"/>
      <c r="AL203" s="27"/>
      <c r="AM203" s="27"/>
      <c r="AN203" s="27"/>
      <c r="AO203" s="27"/>
      <c r="AP203" s="27"/>
      <c r="AQ203" s="288"/>
      <c r="AR203" s="27"/>
      <c r="AS203" s="27"/>
      <c r="AT203" s="27"/>
      <c r="AU203" s="27"/>
      <c r="AV203" s="288"/>
      <c r="AW203" s="288"/>
      <c r="AX203" s="27"/>
      <c r="AY203" s="27"/>
      <c r="AZ203" s="27"/>
      <c r="BA203" s="27"/>
      <c r="BB203" s="27"/>
      <c r="BC203" s="288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7"/>
      <c r="BQ203" s="287"/>
      <c r="BR203" s="27"/>
      <c r="BS203" s="27"/>
      <c r="BT203" s="27"/>
      <c r="BU203" s="27"/>
      <c r="BV203" s="288"/>
      <c r="BW203" s="282"/>
    </row>
    <row r="206" spans="1:77" x14ac:dyDescent="0.3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283"/>
      <c r="AY206" s="283"/>
      <c r="AZ206" s="283"/>
      <c r="BA206" s="53"/>
      <c r="BB206" s="53"/>
      <c r="BC206" s="283"/>
      <c r="BD206" s="283"/>
      <c r="BE206" s="283"/>
      <c r="BF206" s="53"/>
      <c r="BG206" s="53"/>
      <c r="BH206" s="53"/>
      <c r="BI206" s="53"/>
      <c r="BJ206" s="5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</row>
    <row r="207" spans="1:77" x14ac:dyDescent="0.3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283"/>
      <c r="AY207" s="283"/>
      <c r="AZ207" s="283"/>
      <c r="BA207" s="53"/>
      <c r="BB207" s="53"/>
      <c r="BC207" s="283"/>
      <c r="BD207" s="283"/>
      <c r="BE207" s="283"/>
      <c r="BF207" s="53"/>
      <c r="BG207" s="53"/>
      <c r="BH207" s="53"/>
      <c r="BI207" s="53"/>
      <c r="BJ207" s="53"/>
      <c r="BK207" s="283"/>
      <c r="BL207" s="283"/>
      <c r="BM207" s="283"/>
      <c r="BN207" s="283"/>
      <c r="BO207" s="283"/>
      <c r="BP207" s="283"/>
      <c r="BQ207" s="283"/>
      <c r="BR207" s="283"/>
      <c r="BS207" s="283"/>
      <c r="BT207" s="283"/>
      <c r="BU207" s="283"/>
      <c r="BV207" s="283"/>
      <c r="BW207" s="283"/>
    </row>
    <row r="208" spans="1:77" x14ac:dyDescent="0.3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283"/>
      <c r="AY208" s="283"/>
      <c r="AZ208" s="283"/>
      <c r="BA208" s="53"/>
      <c r="BB208" s="53"/>
      <c r="BC208" s="283"/>
      <c r="BD208" s="283"/>
      <c r="BE208" s="283"/>
      <c r="BF208" s="53"/>
      <c r="BG208" s="53"/>
      <c r="BH208" s="53"/>
      <c r="BI208" s="53"/>
      <c r="BJ208" s="53"/>
      <c r="BK208" s="283"/>
      <c r="BL208" s="283"/>
      <c r="BM208" s="283"/>
      <c r="BN208" s="283"/>
      <c r="BO208" s="283"/>
      <c r="BP208" s="283"/>
      <c r="BQ208" s="283"/>
      <c r="BR208" s="283"/>
      <c r="BS208" s="283"/>
      <c r="BT208" s="283"/>
      <c r="BU208" s="283"/>
      <c r="BV208" s="283"/>
      <c r="BW208" s="283"/>
    </row>
    <row r="209" spans="1:75" x14ac:dyDescent="0.3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283"/>
      <c r="AY209" s="283"/>
      <c r="AZ209" s="283"/>
      <c r="BA209" s="53"/>
      <c r="BB209" s="53"/>
      <c r="BC209" s="283"/>
      <c r="BD209" s="283"/>
      <c r="BE209" s="283"/>
      <c r="BF209" s="53"/>
      <c r="BG209" s="53"/>
      <c r="BH209" s="53"/>
      <c r="BI209" s="53"/>
      <c r="BJ209" s="53"/>
      <c r="BK209" s="283"/>
      <c r="BL209" s="283"/>
      <c r="BM209" s="283"/>
      <c r="BN209" s="283"/>
      <c r="BO209" s="283"/>
      <c r="BP209" s="283"/>
      <c r="BQ209" s="283"/>
      <c r="BR209" s="283"/>
      <c r="BS209" s="283"/>
      <c r="BT209" s="283"/>
      <c r="BU209" s="283"/>
      <c r="BV209" s="283"/>
      <c r="BW209" s="283"/>
    </row>
    <row r="210" spans="1:75" x14ac:dyDescent="0.3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</row>
    <row r="211" spans="1:75" x14ac:dyDescent="0.3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284"/>
      <c r="AY211" s="284"/>
      <c r="AZ211" s="284"/>
      <c r="BA211" s="53"/>
      <c r="BB211" s="53"/>
      <c r="BC211" s="284"/>
      <c r="BD211" s="284"/>
      <c r="BE211" s="284"/>
      <c r="BF211" s="53"/>
      <c r="BG211" s="53"/>
      <c r="BH211" s="53"/>
      <c r="BI211" s="53"/>
      <c r="BJ211" s="53"/>
      <c r="BK211" s="284"/>
      <c r="BL211" s="284"/>
      <c r="BM211" s="284"/>
      <c r="BN211" s="284"/>
      <c r="BO211" s="284"/>
      <c r="BP211" s="284"/>
      <c r="BQ211" s="284"/>
      <c r="BR211" s="284"/>
      <c r="BS211" s="284"/>
      <c r="BT211" s="284"/>
      <c r="BU211" s="284"/>
      <c r="BV211" s="284"/>
      <c r="BW211" s="284"/>
    </row>
    <row r="212" spans="1:75" x14ac:dyDescent="0.3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</row>
    <row r="213" spans="1:75" x14ac:dyDescent="0.3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</row>
    <row r="214" spans="1:75" ht="15.6" x14ac:dyDescent="0.3">
      <c r="A214" s="25"/>
      <c r="B214" s="414" t="s">
        <v>227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</row>
    <row r="215" spans="1:75" ht="15.6" x14ac:dyDescent="0.3">
      <c r="A215" s="25"/>
      <c r="B215" s="414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</row>
    <row r="216" spans="1:75" x14ac:dyDescent="0.3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</row>
    <row r="217" spans="1:75" x14ac:dyDescent="0.3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</row>
    <row r="218" spans="1:75" x14ac:dyDescent="0.3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</row>
    <row r="221" spans="1:75" x14ac:dyDescent="0.3">
      <c r="P221" s="48"/>
      <c r="Q221" s="48"/>
      <c r="X221" s="49"/>
      <c r="AE221" s="49"/>
      <c r="AK221" s="49"/>
      <c r="AQ221" s="49"/>
      <c r="AV221" s="49"/>
      <c r="AW221" s="49"/>
      <c r="BC221" s="49"/>
      <c r="BP221" s="48"/>
      <c r="BQ221" s="48"/>
      <c r="BV221" s="49"/>
      <c r="BW221" s="49"/>
    </row>
  </sheetData>
  <mergeCells count="313">
    <mergeCell ref="BY158:BY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BY108:BY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BK175:BQ175"/>
    <mergeCell ref="A190:A192"/>
    <mergeCell ref="C190:J191"/>
    <mergeCell ref="K190:X190"/>
    <mergeCell ref="Y190:AK190"/>
    <mergeCell ref="AL190:AW190"/>
    <mergeCell ref="BX190:BX192"/>
    <mergeCell ref="BY190:BY192"/>
    <mergeCell ref="K191:Q191"/>
    <mergeCell ref="R191:X191"/>
    <mergeCell ref="Y191:AE191"/>
    <mergeCell ref="AF191:AK191"/>
    <mergeCell ref="AL191:AQ191"/>
    <mergeCell ref="AR191:AW191"/>
    <mergeCell ref="AX191:BC191"/>
    <mergeCell ref="BR191:BV191"/>
    <mergeCell ref="B183:BY183"/>
    <mergeCell ref="BD191:BJ191"/>
    <mergeCell ref="AX190:BJ190"/>
    <mergeCell ref="BK190:BW190"/>
    <mergeCell ref="BK191:BQ191"/>
    <mergeCell ref="A132:A134"/>
    <mergeCell ref="C132:J133"/>
    <mergeCell ref="BX132:BX134"/>
    <mergeCell ref="BY132:BY134"/>
    <mergeCell ref="K133:Q133"/>
    <mergeCell ref="R133:X133"/>
    <mergeCell ref="BR133:BV133"/>
    <mergeCell ref="A174:A176"/>
    <mergeCell ref="C174:J175"/>
    <mergeCell ref="K174:X174"/>
    <mergeCell ref="Y174:AK174"/>
    <mergeCell ref="AL174:AW174"/>
    <mergeCell ref="AX174:BJ174"/>
    <mergeCell ref="BK174:BW174"/>
    <mergeCell ref="BX174:BX176"/>
    <mergeCell ref="BY174:BY176"/>
    <mergeCell ref="K175:Q175"/>
    <mergeCell ref="R175:X175"/>
    <mergeCell ref="Y175:AE175"/>
    <mergeCell ref="AF175:AK175"/>
    <mergeCell ref="AL175:AQ175"/>
    <mergeCell ref="AR175:AW175"/>
    <mergeCell ref="AX175:BC175"/>
    <mergeCell ref="BD175:BJ175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K40:Q40"/>
    <mergeCell ref="R40:X40"/>
    <mergeCell ref="Y40:AE40"/>
    <mergeCell ref="AF40:AK40"/>
    <mergeCell ref="AL40:AQ40"/>
    <mergeCell ref="AR40:AW40"/>
    <mergeCell ref="AX40:BC40"/>
    <mergeCell ref="BD40:BJ40"/>
    <mergeCell ref="BK40:BQ40"/>
    <mergeCell ref="BW163:BW167"/>
    <mergeCell ref="A19:A21"/>
    <mergeCell ref="C19:J20"/>
    <mergeCell ref="AL19:AW19"/>
    <mergeCell ref="BK19:BW19"/>
    <mergeCell ref="BX19:BX21"/>
    <mergeCell ref="BY19:BY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A39:A41"/>
    <mergeCell ref="C39:J40"/>
    <mergeCell ref="K39:X39"/>
    <mergeCell ref="Y39:AK39"/>
    <mergeCell ref="AL39:AW39"/>
    <mergeCell ref="AX39:BJ39"/>
    <mergeCell ref="BK39:BW39"/>
    <mergeCell ref="BX39:BX41"/>
    <mergeCell ref="BY39:BY41"/>
    <mergeCell ref="BR20:BV20"/>
    <mergeCell ref="Y7:AK7"/>
    <mergeCell ref="K8:Q8"/>
    <mergeCell ref="BK8:BQ8"/>
    <mergeCell ref="K19:X19"/>
    <mergeCell ref="BT163:BT167"/>
    <mergeCell ref="BU163:BU167"/>
    <mergeCell ref="BX163:BX167"/>
    <mergeCell ref="BY163:BY167"/>
    <mergeCell ref="O163:O167"/>
    <mergeCell ref="U163:U167"/>
    <mergeCell ref="AH163:AH167"/>
    <mergeCell ref="AN163:AN167"/>
    <mergeCell ref="BF163:BF167"/>
    <mergeCell ref="BM163:BM167"/>
    <mergeCell ref="BS163:BS167"/>
    <mergeCell ref="AA163:AA167"/>
    <mergeCell ref="BB163:BB167"/>
    <mergeCell ref="BG163:BG167"/>
    <mergeCell ref="BH163:BH167"/>
    <mergeCell ref="BI163:BI167"/>
    <mergeCell ref="BJ163:BJ167"/>
    <mergeCell ref="BN163:BN167"/>
    <mergeCell ref="BO163:BO167"/>
    <mergeCell ref="BX7:BX9"/>
    <mergeCell ref="B129:BY129"/>
    <mergeCell ref="B173:BY173"/>
    <mergeCell ref="B189:BY189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9:BY169"/>
    <mergeCell ref="B177:BY177"/>
    <mergeCell ref="B7:B9"/>
    <mergeCell ref="R8:X8"/>
    <mergeCell ref="K7:X7"/>
    <mergeCell ref="BR8:BV8"/>
    <mergeCell ref="B179:BY179"/>
    <mergeCell ref="B181:BY181"/>
    <mergeCell ref="BY7:BY9"/>
    <mergeCell ref="B10:BY10"/>
    <mergeCell ref="J163:J167"/>
    <mergeCell ref="M163:M167"/>
    <mergeCell ref="N163:N167"/>
    <mergeCell ref="T163:T167"/>
    <mergeCell ref="V163:V167"/>
    <mergeCell ref="W163:W167"/>
    <mergeCell ref="AB163:AB167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C163:C167"/>
    <mergeCell ref="B190:B192"/>
    <mergeCell ref="B174:B176"/>
    <mergeCell ref="BP163:BP167"/>
    <mergeCell ref="BR163:BR167"/>
    <mergeCell ref="Y163:Y167"/>
    <mergeCell ref="Z163:Z167"/>
    <mergeCell ref="BR175:BV175"/>
    <mergeCell ref="BD163:BD167"/>
    <mergeCell ref="BE163:BE167"/>
    <mergeCell ref="BK163:BK167"/>
    <mergeCell ref="BL163:BL167"/>
    <mergeCell ref="AR163:AR167"/>
    <mergeCell ref="AS163:AS167"/>
    <mergeCell ref="AV163:AV167"/>
    <mergeCell ref="AX163:AX167"/>
    <mergeCell ref="AF163:AF167"/>
    <mergeCell ref="AG163:AG167"/>
    <mergeCell ref="AL163:AL167"/>
    <mergeCell ref="AM163:AM167"/>
    <mergeCell ref="D163:D167"/>
    <mergeCell ref="E163:E167"/>
    <mergeCell ref="H163:H167"/>
    <mergeCell ref="I163:I167"/>
    <mergeCell ref="Q163:Q167"/>
    <mergeCell ref="X163:X167"/>
    <mergeCell ref="AE163:AE167"/>
    <mergeCell ref="AK163:AK167"/>
    <mergeCell ref="AQ163:AQ167"/>
    <mergeCell ref="AW163:AW167"/>
    <mergeCell ref="BC163:BC167"/>
    <mergeCell ref="BQ163:BQ167"/>
    <mergeCell ref="AD163:AD167"/>
    <mergeCell ref="AI163:AI167"/>
    <mergeCell ref="AJ163:AJ167"/>
    <mergeCell ref="AO163:AO167"/>
    <mergeCell ref="AP163:AP167"/>
    <mergeCell ref="AT163:AT167"/>
    <mergeCell ref="AU163:AU167"/>
    <mergeCell ref="AY163:AY167"/>
    <mergeCell ref="AC163:AC167"/>
    <mergeCell ref="AZ163:AZ167"/>
    <mergeCell ref="BA163:BA167"/>
    <mergeCell ref="B202:BV202"/>
    <mergeCell ref="AR199:AS199"/>
    <mergeCell ref="BD199:BE199"/>
    <mergeCell ref="BK199:BL199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7"/>
    <mergeCell ref="G163:G167"/>
    <mergeCell ref="K163:K167"/>
    <mergeCell ref="L163:L167"/>
    <mergeCell ref="BV163:BV167"/>
    <mergeCell ref="P163:P167"/>
    <mergeCell ref="R163:R167"/>
    <mergeCell ref="S163:S167"/>
    <mergeCell ref="BK132:BW132"/>
    <mergeCell ref="AL133:AQ133"/>
    <mergeCell ref="AR133:AW133"/>
    <mergeCell ref="AL132:AW132"/>
    <mergeCell ref="B39:B41"/>
    <mergeCell ref="A198:B198"/>
    <mergeCell ref="B80:BY80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B132:B134"/>
    <mergeCell ref="BD133:BJ133"/>
    <mergeCell ref="AX132:BJ132"/>
    <mergeCell ref="BK133:BQ133"/>
    <mergeCell ref="AX133:BC133"/>
    <mergeCell ref="BR40:BV40"/>
  </mergeCells>
  <printOptions horizontalCentered="1"/>
  <pageMargins left="0.23622047244094491" right="0.23622047244094491" top="0.55118110236220474" bottom="0.55118110236220474" header="0" footer="0"/>
  <pageSetup paperSize="9" scale="10" orientation="landscape" horizontalDpi="300" verticalDpi="300" r:id="rId1"/>
  <rowBreaks count="1" manualBreakCount="1">
    <brk id="107" max="7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2024-05-13T08:58:34Z</cp:lastPrinted>
  <dcterms:created xsi:type="dcterms:W3CDTF">2019-09-02T07:11:16Z</dcterms:created>
  <dcterms:modified xsi:type="dcterms:W3CDTF">2024-05-13T09:05:33Z</dcterms:modified>
</cp:coreProperties>
</file>