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 - Uniwersytet Rzeszowski (1)\Pulpit\Instytut\2025\plany studiów\BW\"/>
    </mc:Choice>
  </mc:AlternateContent>
  <bookViews>
    <workbookView xWindow="0" yWindow="0" windowWidth="38400" windowHeight="17580" activeTab="2"/>
  </bookViews>
  <sheets>
    <sheet name="stacjonarne" sheetId="1" r:id="rId1"/>
    <sheet name="zarządzanie kryzysowe" sheetId="2" r:id="rId2"/>
    <sheet name="bezpieczeństwo publiczne" sheetId="3" r:id="rId3"/>
  </sheets>
  <definedNames>
    <definedName name="_xlnm.Print_Area" localSheetId="2">'bezpieczeństwo publiczne'!$A$1:$AK$31</definedName>
    <definedName name="_xlnm.Print_Area" localSheetId="0">stacjonarne!$A$1:$BI$82</definedName>
    <definedName name="_xlnm.Print_Area" localSheetId="1">'zarządzanie kryzysowe'!$A$1:$AK$31</definedName>
    <definedName name="_xlnm.Print_Titles" localSheetId="0">stacjonarne!$4:$6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9" i="1" l="1"/>
  <c r="BG70" i="1"/>
  <c r="BE70" i="1"/>
  <c r="BD70" i="1"/>
  <c r="BC70" i="1"/>
  <c r="BB70" i="1"/>
  <c r="BA70" i="1"/>
  <c r="AZ70" i="1"/>
  <c r="AX70" i="1"/>
  <c r="AW70" i="1"/>
  <c r="AV70" i="1"/>
  <c r="AU70" i="1"/>
  <c r="AT70" i="1"/>
  <c r="AS70" i="1"/>
  <c r="AQ70" i="1"/>
  <c r="AP70" i="1"/>
  <c r="AO70" i="1"/>
  <c r="AN70" i="1"/>
  <c r="AM70" i="1"/>
  <c r="AL70" i="1"/>
  <c r="AK70" i="1"/>
  <c r="AI70" i="1"/>
  <c r="AH70" i="1"/>
  <c r="AG70" i="1"/>
  <c r="AF70" i="1"/>
  <c r="AE70" i="1"/>
  <c r="AD70" i="1"/>
  <c r="AB70" i="1"/>
  <c r="AA70" i="1"/>
  <c r="Z70" i="1"/>
  <c r="Y70" i="1"/>
  <c r="X70" i="1"/>
  <c r="W70" i="1"/>
  <c r="V70" i="1"/>
  <c r="T70" i="1"/>
  <c r="S70" i="1"/>
  <c r="R70" i="1"/>
  <c r="Q70" i="1"/>
  <c r="P70" i="1"/>
  <c r="O70" i="1"/>
  <c r="N70" i="1"/>
  <c r="BG69" i="1"/>
  <c r="M69" i="1"/>
  <c r="K9" i="1"/>
  <c r="D69" i="1" l="1"/>
  <c r="AU67" i="1" l="1"/>
  <c r="BE67" i="1" l="1"/>
  <c r="BA67" i="1"/>
  <c r="AX67" i="1"/>
  <c r="AQ67" i="1"/>
  <c r="AM67" i="1"/>
  <c r="AI67" i="1"/>
  <c r="AF67" i="1"/>
  <c r="AK21" i="2"/>
  <c r="AH21" i="2"/>
  <c r="AG21" i="2"/>
  <c r="AF21" i="2"/>
  <c r="AE21" i="2"/>
  <c r="AC21" i="2"/>
  <c r="AB21" i="2"/>
  <c r="AA21" i="2"/>
  <c r="Z21" i="2"/>
  <c r="X21" i="2"/>
  <c r="W21" i="2"/>
  <c r="V21" i="2"/>
  <c r="U21" i="2"/>
  <c r="S21" i="2"/>
  <c r="R21" i="2"/>
  <c r="Q21" i="2"/>
  <c r="O21" i="2"/>
  <c r="N21" i="2"/>
  <c r="M21" i="2"/>
  <c r="K21" i="2"/>
  <c r="J21" i="2"/>
  <c r="I21" i="2"/>
  <c r="BH67" i="1"/>
  <c r="BD67" i="1"/>
  <c r="BC67" i="1"/>
  <c r="BB67" i="1"/>
  <c r="AZ67" i="1"/>
  <c r="AW67" i="1"/>
  <c r="AV67" i="1"/>
  <c r="AT67" i="1"/>
  <c r="AS67" i="1"/>
  <c r="AP67" i="1"/>
  <c r="AO67" i="1"/>
  <c r="AN67" i="1"/>
  <c r="AL67" i="1"/>
  <c r="AK67" i="1"/>
  <c r="AH67" i="1"/>
  <c r="AG67" i="1"/>
  <c r="AE67" i="1"/>
  <c r="AD67" i="1"/>
  <c r="AB67" i="1"/>
  <c r="AA67" i="1"/>
  <c r="Z67" i="1"/>
  <c r="Y67" i="1"/>
  <c r="X67" i="1"/>
  <c r="W67" i="1"/>
  <c r="V67" i="1"/>
  <c r="T67" i="1"/>
  <c r="S67" i="1"/>
  <c r="R67" i="1"/>
  <c r="Q67" i="1"/>
  <c r="P67" i="1"/>
  <c r="O67" i="1"/>
  <c r="N67" i="1"/>
  <c r="BE49" i="1"/>
  <c r="BD49" i="1"/>
  <c r="BC49" i="1"/>
  <c r="BB49" i="1"/>
  <c r="BA49" i="1"/>
  <c r="AZ49" i="1"/>
  <c r="AX49" i="1"/>
  <c r="AW49" i="1"/>
  <c r="AV49" i="1"/>
  <c r="AU49" i="1"/>
  <c r="AT49" i="1"/>
  <c r="AS49" i="1"/>
  <c r="AQ49" i="1"/>
  <c r="AP49" i="1"/>
  <c r="AO49" i="1"/>
  <c r="AN49" i="1"/>
  <c r="AM49" i="1"/>
  <c r="AL49" i="1"/>
  <c r="AK49" i="1"/>
  <c r="AI49" i="1"/>
  <c r="AH49" i="1"/>
  <c r="AG49" i="1"/>
  <c r="AF49" i="1"/>
  <c r="AE49" i="1"/>
  <c r="AD49" i="1"/>
  <c r="AB49" i="1"/>
  <c r="AA49" i="1"/>
  <c r="Z49" i="1"/>
  <c r="Y49" i="1"/>
  <c r="X49" i="1"/>
  <c r="W49" i="1"/>
  <c r="V49" i="1"/>
  <c r="T49" i="1"/>
  <c r="S49" i="1"/>
  <c r="R49" i="1"/>
  <c r="Q49" i="1"/>
  <c r="P49" i="1"/>
  <c r="O49" i="1"/>
  <c r="N49" i="1"/>
  <c r="BH20" i="1"/>
  <c r="BH32" i="1"/>
  <c r="BE32" i="1"/>
  <c r="BD32" i="1"/>
  <c r="BC32" i="1"/>
  <c r="BB32" i="1"/>
  <c r="BA32" i="1"/>
  <c r="AZ32" i="1"/>
  <c r="AX32" i="1"/>
  <c r="AW32" i="1"/>
  <c r="AV32" i="1"/>
  <c r="AU32" i="1"/>
  <c r="AT32" i="1"/>
  <c r="AS32" i="1"/>
  <c r="AQ32" i="1"/>
  <c r="AP32" i="1"/>
  <c r="AO32" i="1"/>
  <c r="AN32" i="1"/>
  <c r="AM32" i="1"/>
  <c r="AL32" i="1"/>
  <c r="AK32" i="1"/>
  <c r="AI32" i="1"/>
  <c r="AH32" i="1"/>
  <c r="AG32" i="1"/>
  <c r="AF32" i="1"/>
  <c r="AE32" i="1"/>
  <c r="AD32" i="1"/>
  <c r="AB32" i="1"/>
  <c r="AA32" i="1"/>
  <c r="Z32" i="1"/>
  <c r="Y32" i="1"/>
  <c r="X32" i="1"/>
  <c r="W32" i="1"/>
  <c r="V32" i="1"/>
  <c r="T32" i="1"/>
  <c r="S32" i="1"/>
  <c r="R32" i="1"/>
  <c r="Q32" i="1"/>
  <c r="P32" i="1"/>
  <c r="O32" i="1"/>
  <c r="N32" i="1"/>
  <c r="BE20" i="1"/>
  <c r="BD20" i="1"/>
  <c r="BC20" i="1"/>
  <c r="BB20" i="1"/>
  <c r="BA20" i="1"/>
  <c r="AZ20" i="1"/>
  <c r="AX20" i="1"/>
  <c r="AW20" i="1"/>
  <c r="AV20" i="1"/>
  <c r="AU20" i="1"/>
  <c r="AT20" i="1"/>
  <c r="AS20" i="1"/>
  <c r="AQ20" i="1"/>
  <c r="AP20" i="1"/>
  <c r="AO20" i="1"/>
  <c r="AN20" i="1"/>
  <c r="AM20" i="1"/>
  <c r="AL20" i="1"/>
  <c r="AK20" i="1"/>
  <c r="AI20" i="1"/>
  <c r="AH20" i="1"/>
  <c r="AG20" i="1"/>
  <c r="AF20" i="1"/>
  <c r="AE20" i="1"/>
  <c r="AD20" i="1"/>
  <c r="AB20" i="1"/>
  <c r="AA20" i="1"/>
  <c r="Z20" i="1"/>
  <c r="Y20" i="1"/>
  <c r="X20" i="1"/>
  <c r="W20" i="1"/>
  <c r="V20" i="1"/>
  <c r="T20" i="1"/>
  <c r="S20" i="1"/>
  <c r="R20" i="1"/>
  <c r="Q20" i="1"/>
  <c r="P20" i="1"/>
  <c r="O20" i="1"/>
  <c r="N20" i="1"/>
  <c r="BH12" i="1"/>
  <c r="BE12" i="1"/>
  <c r="BD12" i="1"/>
  <c r="BC12" i="1"/>
  <c r="BB12" i="1"/>
  <c r="BA12" i="1"/>
  <c r="BA68" i="1" s="1"/>
  <c r="AZ12" i="1"/>
  <c r="AX12" i="1"/>
  <c r="AW12" i="1"/>
  <c r="AV12" i="1"/>
  <c r="AV68" i="1" s="1"/>
  <c r="AU12" i="1"/>
  <c r="AT12" i="1"/>
  <c r="AS12" i="1"/>
  <c r="AQ12" i="1"/>
  <c r="AP12" i="1"/>
  <c r="AO12" i="1"/>
  <c r="AO68" i="1" s="1"/>
  <c r="AN12" i="1"/>
  <c r="AM12" i="1"/>
  <c r="AL12" i="1"/>
  <c r="AK12" i="1"/>
  <c r="AI12" i="1"/>
  <c r="AI68" i="1" s="1"/>
  <c r="AH12" i="1"/>
  <c r="AG12" i="1"/>
  <c r="AF12" i="1"/>
  <c r="AF68" i="1" s="1"/>
  <c r="AE12" i="1"/>
  <c r="AD12" i="1"/>
  <c r="AB12" i="1"/>
  <c r="AA12" i="1"/>
  <c r="Z12" i="1"/>
  <c r="Y12" i="1"/>
  <c r="Y68" i="1" s="1"/>
  <c r="X12" i="1"/>
  <c r="W12" i="1"/>
  <c r="V12" i="1"/>
  <c r="T12" i="1"/>
  <c r="T68" i="1" s="1"/>
  <c r="S12" i="1"/>
  <c r="R12" i="1"/>
  <c r="Q12" i="1"/>
  <c r="P12" i="1"/>
  <c r="P68" i="1" s="1"/>
  <c r="O12" i="1"/>
  <c r="N12" i="1"/>
  <c r="K12" i="1"/>
  <c r="H20" i="3"/>
  <c r="D20" i="3" s="1"/>
  <c r="H19" i="3"/>
  <c r="G18" i="3"/>
  <c r="H17" i="3"/>
  <c r="H16" i="3"/>
  <c r="G15" i="3"/>
  <c r="G14" i="3"/>
  <c r="G13" i="3"/>
  <c r="D13" i="3" s="1"/>
  <c r="G12" i="3"/>
  <c r="G11" i="3"/>
  <c r="G10" i="3"/>
  <c r="E21" i="3"/>
  <c r="H9" i="3"/>
  <c r="F21" i="3"/>
  <c r="H20" i="2"/>
  <c r="H19" i="2"/>
  <c r="G18" i="2"/>
  <c r="H17" i="2"/>
  <c r="H16" i="2"/>
  <c r="G15" i="2"/>
  <c r="G14" i="2"/>
  <c r="G13" i="2"/>
  <c r="G12" i="2"/>
  <c r="G11" i="2"/>
  <c r="G10" i="2"/>
  <c r="G21" i="2" s="1"/>
  <c r="E21" i="2"/>
  <c r="H9" i="2"/>
  <c r="H21" i="2" s="1"/>
  <c r="F21" i="2"/>
  <c r="AK21" i="3"/>
  <c r="AH21" i="3"/>
  <c r="AG21" i="3"/>
  <c r="AF21" i="3"/>
  <c r="AE21" i="3"/>
  <c r="AC21" i="3"/>
  <c r="AB21" i="3"/>
  <c r="AA21" i="3"/>
  <c r="Z21" i="3"/>
  <c r="X21" i="3"/>
  <c r="W21" i="3"/>
  <c r="V21" i="3"/>
  <c r="U21" i="3"/>
  <c r="S21" i="3"/>
  <c r="R21" i="3"/>
  <c r="Q21" i="3"/>
  <c r="O21" i="3"/>
  <c r="N21" i="3"/>
  <c r="M21" i="3"/>
  <c r="K21" i="3"/>
  <c r="J21" i="3"/>
  <c r="I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D17" i="3"/>
  <c r="AJ20" i="2"/>
  <c r="AJ19" i="2"/>
  <c r="AJ18" i="2"/>
  <c r="AJ17" i="2"/>
  <c r="AJ16" i="2"/>
  <c r="AJ15" i="2"/>
  <c r="AJ14" i="2"/>
  <c r="AJ13" i="2"/>
  <c r="AJ12" i="2"/>
  <c r="AJ11" i="2"/>
  <c r="AJ10" i="2"/>
  <c r="AJ9" i="2"/>
  <c r="AJ21" i="2" l="1"/>
  <c r="N68" i="1"/>
  <c r="BC68" i="1"/>
  <c r="O68" i="1"/>
  <c r="S68" i="1"/>
  <c r="X68" i="1"/>
  <c r="AB68" i="1"/>
  <c r="AG68" i="1"/>
  <c r="AL68" i="1"/>
  <c r="AP68" i="1"/>
  <c r="AU68" i="1"/>
  <c r="AZ68" i="1"/>
  <c r="BD68" i="1"/>
  <c r="R68" i="1"/>
  <c r="W68" i="1"/>
  <c r="AA68" i="1"/>
  <c r="AK68" i="1"/>
  <c r="AX68" i="1"/>
  <c r="AD68" i="1"/>
  <c r="AH68" i="1"/>
  <c r="AM68" i="1"/>
  <c r="AQ68" i="1"/>
  <c r="BE68" i="1"/>
  <c r="AT68" i="1"/>
  <c r="Q68" i="1"/>
  <c r="V68" i="1"/>
  <c r="Z68" i="1"/>
  <c r="AE68" i="1"/>
  <c r="AN68" i="1"/>
  <c r="AS68" i="1"/>
  <c r="AW68" i="1"/>
  <c r="BB68" i="1"/>
  <c r="BH68" i="1"/>
  <c r="BH70" i="1" s="1"/>
  <c r="D10" i="3"/>
  <c r="D9" i="2"/>
  <c r="D11" i="3"/>
  <c r="AJ21" i="3"/>
  <c r="D16" i="3"/>
  <c r="G21" i="3"/>
  <c r="D15" i="3"/>
  <c r="D14" i="3"/>
  <c r="D19" i="3"/>
  <c r="H21" i="3"/>
  <c r="D12" i="3"/>
  <c r="D18" i="3"/>
  <c r="D12" i="2"/>
  <c r="D17" i="2"/>
  <c r="D11" i="2"/>
  <c r="D13" i="2"/>
  <c r="D20" i="2"/>
  <c r="D19" i="2"/>
  <c r="D9" i="3"/>
  <c r="D14" i="2"/>
  <c r="D16" i="2"/>
  <c r="D15" i="2"/>
  <c r="D18" i="2"/>
  <c r="D10" i="2"/>
  <c r="D21" i="2" l="1"/>
  <c r="D21" i="3"/>
  <c r="BG66" i="1" l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1" i="1"/>
  <c r="BG30" i="1"/>
  <c r="BG29" i="1"/>
  <c r="BG28" i="1"/>
  <c r="BG27" i="1"/>
  <c r="BG26" i="1"/>
  <c r="BG25" i="1"/>
  <c r="BG24" i="1"/>
  <c r="BG23" i="1"/>
  <c r="BG22" i="1"/>
  <c r="BG19" i="1"/>
  <c r="BG18" i="1"/>
  <c r="BG17" i="1"/>
  <c r="BG16" i="1"/>
  <c r="BG15" i="1"/>
  <c r="BG14" i="1"/>
  <c r="BG9" i="1"/>
  <c r="BG10" i="1"/>
  <c r="BG11" i="1"/>
  <c r="BG8" i="1"/>
  <c r="F48" i="1"/>
  <c r="I47" i="1"/>
  <c r="G46" i="1"/>
  <c r="G45" i="1"/>
  <c r="F44" i="1"/>
  <c r="J43" i="1"/>
  <c r="F42" i="1"/>
  <c r="G41" i="1"/>
  <c r="I40" i="1"/>
  <c r="F39" i="1"/>
  <c r="G38" i="1"/>
  <c r="F37" i="1"/>
  <c r="G36" i="1"/>
  <c r="G35" i="1"/>
  <c r="F34" i="1"/>
  <c r="BG12" i="1" l="1"/>
  <c r="BG20" i="1"/>
  <c r="E49" i="1"/>
  <c r="M49" i="1"/>
  <c r="BG67" i="1"/>
  <c r="BG49" i="1"/>
  <c r="F49" i="1"/>
  <c r="G49" i="1"/>
  <c r="K49" i="1"/>
  <c r="I49" i="1"/>
  <c r="BG32" i="1"/>
  <c r="J49" i="1"/>
  <c r="H49" i="1"/>
  <c r="L49" i="1"/>
  <c r="D46" i="1"/>
  <c r="D47" i="1"/>
  <c r="D42" i="1"/>
  <c r="D43" i="1"/>
  <c r="D45" i="1"/>
  <c r="D38" i="1"/>
  <c r="D48" i="1"/>
  <c r="D44" i="1"/>
  <c r="D34" i="1"/>
  <c r="D36" i="1"/>
  <c r="D41" i="1"/>
  <c r="D35" i="1"/>
  <c r="D37" i="1"/>
  <c r="D40" i="1"/>
  <c r="D39" i="1"/>
  <c r="BG68" i="1" l="1"/>
  <c r="D49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I31" i="1"/>
  <c r="F30" i="1"/>
  <c r="E30" i="1"/>
  <c r="G29" i="1"/>
  <c r="G28" i="1"/>
  <c r="F27" i="1"/>
  <c r="E27" i="1"/>
  <c r="I26" i="1"/>
  <c r="I25" i="1"/>
  <c r="F24" i="1"/>
  <c r="E24" i="1"/>
  <c r="F23" i="1"/>
  <c r="E23" i="1"/>
  <c r="F22" i="1"/>
  <c r="E22" i="1"/>
  <c r="F19" i="1"/>
  <c r="E19" i="1"/>
  <c r="F18" i="1"/>
  <c r="E18" i="1"/>
  <c r="F17" i="1"/>
  <c r="E17" i="1"/>
  <c r="F16" i="1"/>
  <c r="E16" i="1"/>
  <c r="F15" i="1"/>
  <c r="E15" i="1"/>
  <c r="F14" i="1"/>
  <c r="E14" i="1"/>
  <c r="L10" i="1"/>
  <c r="E11" i="1"/>
  <c r="M12" i="1"/>
  <c r="H8" i="1"/>
  <c r="H12" i="1" s="1"/>
  <c r="G12" i="1" l="1"/>
  <c r="K20" i="1"/>
  <c r="E32" i="1"/>
  <c r="I32" i="1"/>
  <c r="M32" i="1"/>
  <c r="G67" i="1"/>
  <c r="K67" i="1"/>
  <c r="L12" i="1"/>
  <c r="G20" i="1"/>
  <c r="L20" i="1"/>
  <c r="F32" i="1"/>
  <c r="L67" i="1"/>
  <c r="E12" i="1"/>
  <c r="I12" i="1"/>
  <c r="E20" i="1"/>
  <c r="I20" i="1"/>
  <c r="M20" i="1"/>
  <c r="G32" i="1"/>
  <c r="K32" i="1"/>
  <c r="E67" i="1"/>
  <c r="I67" i="1"/>
  <c r="M67" i="1"/>
  <c r="H20" i="1"/>
  <c r="J32" i="1"/>
  <c r="H67" i="1"/>
  <c r="F12" i="1"/>
  <c r="J12" i="1"/>
  <c r="F20" i="1"/>
  <c r="J20" i="1"/>
  <c r="H32" i="1"/>
  <c r="L32" i="1"/>
  <c r="F67" i="1"/>
  <c r="J67" i="1"/>
  <c r="D26" i="1"/>
  <c r="D53" i="1"/>
  <c r="D55" i="1"/>
  <c r="D65" i="1"/>
  <c r="D66" i="1"/>
  <c r="D18" i="1"/>
  <c r="D22" i="1"/>
  <c r="D25" i="1"/>
  <c r="D30" i="1"/>
  <c r="D63" i="1"/>
  <c r="D57" i="1"/>
  <c r="D59" i="1"/>
  <c r="D60" i="1"/>
  <c r="D8" i="1"/>
  <c r="D14" i="1"/>
  <c r="D16" i="1"/>
  <c r="D17" i="1"/>
  <c r="D51" i="1"/>
  <c r="D28" i="1"/>
  <c r="D10" i="1"/>
  <c r="D11" i="1"/>
  <c r="D15" i="1"/>
  <c r="D24" i="1"/>
  <c r="D31" i="1"/>
  <c r="D58" i="1"/>
  <c r="D64" i="1"/>
  <c r="D23" i="1"/>
  <c r="D29" i="1"/>
  <c r="D56" i="1"/>
  <c r="D62" i="1"/>
  <c r="D9" i="1"/>
  <c r="D19" i="1"/>
  <c r="D27" i="1"/>
  <c r="D52" i="1"/>
  <c r="D54" i="1"/>
  <c r="D61" i="1"/>
  <c r="M68" i="1" l="1"/>
  <c r="M70" i="1" s="1"/>
  <c r="F68" i="1"/>
  <c r="F70" i="1" s="1"/>
  <c r="E68" i="1"/>
  <c r="E70" i="1" s="1"/>
  <c r="K68" i="1"/>
  <c r="K70" i="1" s="1"/>
  <c r="I68" i="1"/>
  <c r="I70" i="1" s="1"/>
  <c r="G68" i="1"/>
  <c r="G70" i="1" s="1"/>
  <c r="L68" i="1"/>
  <c r="L70" i="1" s="1"/>
  <c r="J68" i="1"/>
  <c r="J70" i="1" s="1"/>
  <c r="H68" i="1"/>
  <c r="H70" i="1" s="1"/>
  <c r="D20" i="1"/>
  <c r="D32" i="1"/>
  <c r="D67" i="1"/>
  <c r="D12" i="1"/>
  <c r="D68" i="1" l="1"/>
  <c r="D70" i="1" s="1"/>
</calcChain>
</file>

<file path=xl/sharedStrings.xml><?xml version="1.0" encoding="utf-8"?>
<sst xmlns="http://schemas.openxmlformats.org/spreadsheetml/2006/main" count="432" uniqueCount="204">
  <si>
    <t>HARMONOGRAM STUDIÓW</t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</si>
  <si>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</si>
  <si>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</si>
  <si>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</si>
  <si>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</si>
  <si>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</si>
  <si>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</si>
  <si>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</si>
  <si>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1 semestr</t>
  </si>
  <si>
    <t>2 semestr</t>
  </si>
  <si>
    <t>3 semestr</t>
  </si>
  <si>
    <t>4 semestr</t>
  </si>
  <si>
    <t>Razem</t>
  </si>
  <si>
    <t>wykłady</t>
  </si>
  <si>
    <t>ćwiczenia</t>
  </si>
  <si>
    <t>ECTS</t>
  </si>
  <si>
    <t>forma zaliczenia</t>
  </si>
  <si>
    <t>ZO</t>
  </si>
  <si>
    <t>OGÓŁEM:</t>
  </si>
  <si>
    <t>Szkolenie BHP w wymiarze 4 godz. oraz szkolenie biblioteczne w firmie kursu e-learningowego student odbywa jednorazowo w I semestrze zgodnie z Zarządzeniem Rektora</t>
  </si>
  <si>
    <t>lektoraty jęz. obcych</t>
  </si>
  <si>
    <t>Przedmioty ogólne</t>
  </si>
  <si>
    <t>Z</t>
  </si>
  <si>
    <t>Przedmioty podstawowe</t>
  </si>
  <si>
    <t>E</t>
  </si>
  <si>
    <t>Przedmioty kierunkowe</t>
  </si>
  <si>
    <t>Przedmioty kierunkowe do wyboru *</t>
  </si>
  <si>
    <t>BEZPIECZEŃSTWO KULTUROWE</t>
  </si>
  <si>
    <t>POLITYKA IMIGRACYJNA I AZYLOWA</t>
  </si>
  <si>
    <t>* student wybiera trzy z czterech przedmiotów</t>
  </si>
  <si>
    <t>BW17</t>
  </si>
  <si>
    <t>TECHNOLOGIA INFORMACYJNA</t>
  </si>
  <si>
    <t>BW18</t>
  </si>
  <si>
    <t>JĘZYK ANGIELSKI</t>
  </si>
  <si>
    <t>BW19</t>
  </si>
  <si>
    <t>WYCHOWANIE FIZYCZNE</t>
  </si>
  <si>
    <t>BW20</t>
  </si>
  <si>
    <t>USTRÓJ POLITYCZNY RZECZYPOSPOLITEJ POLSKIEJ</t>
  </si>
  <si>
    <t>BW21</t>
  </si>
  <si>
    <t>SYSTEMY POLITYCZNE</t>
  </si>
  <si>
    <t>BW22</t>
  </si>
  <si>
    <t>WSPÓŁCZESNE STOSUNKI MIĘDZYNARODOWE</t>
  </si>
  <si>
    <t>BW23</t>
  </si>
  <si>
    <t>BEZPIECZEŃSTWO I HIGIENA PRACY ORAZ ERGONOMIA</t>
  </si>
  <si>
    <t>BW24</t>
  </si>
  <si>
    <t>ADMINISTRACJA PUBLICZNA I SAMORZĄD TERYTORIALNY</t>
  </si>
  <si>
    <t>BW25</t>
  </si>
  <si>
    <t>POLITYKA OBRONNA PAŃSTWA</t>
  </si>
  <si>
    <t>BW26</t>
  </si>
  <si>
    <t>WARSZTATY PRAW CZŁOWIEKA</t>
  </si>
  <si>
    <t>BW27</t>
  </si>
  <si>
    <t>BEZPIECZEŃSTWO KONSUMENTÓW</t>
  </si>
  <si>
    <t>BW28</t>
  </si>
  <si>
    <t>BW29</t>
  </si>
  <si>
    <t>POSTĘPOWANIE ADMINISTRACYJNE</t>
  </si>
  <si>
    <t>BW30</t>
  </si>
  <si>
    <t>BW31</t>
  </si>
  <si>
    <t>PODSTAWY PRAWA CYWILNEGO</t>
  </si>
  <si>
    <t>BW32</t>
  </si>
  <si>
    <t>SYSTEM PENITENCJARNY</t>
  </si>
  <si>
    <t>BW33</t>
  </si>
  <si>
    <t>PODSTAWY PRAWA KARNEGO</t>
  </si>
  <si>
    <t>BW73</t>
  </si>
  <si>
    <t>PRAKTYKA ZAWODOWA</t>
  </si>
  <si>
    <t>BW74</t>
  </si>
  <si>
    <t>TRANSLATORIUM</t>
  </si>
  <si>
    <t>BW75</t>
  </si>
  <si>
    <t>WSTĘP DO BADAŃ W NAUKACH SPOŁECZNYCH</t>
  </si>
  <si>
    <t>PRZEDMIOT OGÓLNOUCZELNIANY</t>
  </si>
  <si>
    <t>SEMINARIUM DYPLOMOWE</t>
  </si>
  <si>
    <t>BW01</t>
  </si>
  <si>
    <t>NAUKA O PAŃSTWIE I PRAWIE</t>
  </si>
  <si>
    <t>BW02</t>
  </si>
  <si>
    <t>BEZPIECZEŃSTWO PAŃSTWA</t>
  </si>
  <si>
    <t>BW03</t>
  </si>
  <si>
    <t>ORGANIZACJA I ZARZĄDZANIE</t>
  </si>
  <si>
    <t>BW04</t>
  </si>
  <si>
    <t>PODSTAWY SOCJOLOGII</t>
  </si>
  <si>
    <t>BW05</t>
  </si>
  <si>
    <t>PODSTAWY PSYCHOLOGII</t>
  </si>
  <si>
    <t>BW06</t>
  </si>
  <si>
    <t>BEZPIECZEŃSTWO WEWNĘTRZNE UNII EUROPEJSKIEJ</t>
  </si>
  <si>
    <t>BW07</t>
  </si>
  <si>
    <t>PRAWA CZŁOWIEKA I ICH OCHRONA</t>
  </si>
  <si>
    <t>BW08</t>
  </si>
  <si>
    <t>BEZPIECZEŃSTWO SPOŁECZNOŚCI LOKALNYCH</t>
  </si>
  <si>
    <t>BW09</t>
  </si>
  <si>
    <t>ZWALCZANIE PRZESTĘPCZOŚCI</t>
  </si>
  <si>
    <t>BW10</t>
  </si>
  <si>
    <t>KRYMINOLOGIA I KRYMINALISTYKA</t>
  </si>
  <si>
    <t>BW11</t>
  </si>
  <si>
    <t>OCHRONA DANYCH OSOBOWYCH I INFORMACJI NIEJAWNYCH</t>
  </si>
  <si>
    <t>BW12</t>
  </si>
  <si>
    <t>ZARZĄDZANIE W SYTUACJACH KRYZYSOWYCH</t>
  </si>
  <si>
    <t>BW13</t>
  </si>
  <si>
    <t>BEZPIECZEŃSTWO W KOMUNIKACJI POWSZECHNEJ I TRANSPORCIE</t>
  </si>
  <si>
    <t>BW14</t>
  </si>
  <si>
    <t>ETYKA ZAWODOWA FUNKCJONARIUSZY SŁUŻB PAŃSTWOWYCH</t>
  </si>
  <si>
    <t>BW15</t>
  </si>
  <si>
    <t>ZWALCZANIE TERRORYZMU</t>
  </si>
  <si>
    <t>BW16</t>
  </si>
  <si>
    <t>OCHRONA OSÓB, MIENIA, OBIEKTÓW I OBSZARÓW</t>
  </si>
  <si>
    <t>BW34</t>
  </si>
  <si>
    <t>BEZPIECZEŃSTWO SOCJALNE</t>
  </si>
  <si>
    <t>BW35</t>
  </si>
  <si>
    <t>KONFLIKTY SPOŁECZNE W XX I XXI WIEKU</t>
  </si>
  <si>
    <t>BW36</t>
  </si>
  <si>
    <t>SYSTEMY RATOWNICTWA RZECZYPOSPOLITEJ POLSKIEJ</t>
  </si>
  <si>
    <t>BW37</t>
  </si>
  <si>
    <t>PREWENCJA KRYMINALNA</t>
  </si>
  <si>
    <t>BW38</t>
  </si>
  <si>
    <t>FINANSE PUBLICZNE</t>
  </si>
  <si>
    <t>BW39</t>
  </si>
  <si>
    <t>BEZPIECZEŃSTWO EKONOMICZNE I ENERGETYCZNE</t>
  </si>
  <si>
    <t>BW40</t>
  </si>
  <si>
    <t>BEZPIECZEŃSTWO MIĘDZYNARODOWE</t>
  </si>
  <si>
    <t>BW41</t>
  </si>
  <si>
    <t>MIĘDZYNARODOWE PRAWO HUMANITARNE</t>
  </si>
  <si>
    <t>BW42</t>
  </si>
  <si>
    <t>PROBLEMY NARODOWOŚCIOWE W EUROPIE</t>
  </si>
  <si>
    <t>BW43</t>
  </si>
  <si>
    <t>BW44</t>
  </si>
  <si>
    <t>BEZPIECZEŃSTWO INFORMATYCZNE</t>
  </si>
  <si>
    <t>BW45</t>
  </si>
  <si>
    <t>ZWALCZANIE PRZESTĘPCZOŚCI W CYBERPRZESTRZENI</t>
  </si>
  <si>
    <t>BW46</t>
  </si>
  <si>
    <t>OCHRONA DÓBR KULTURY I DZIEDZICTWA NARODOWEGO</t>
  </si>
  <si>
    <t>BW47</t>
  </si>
  <si>
    <t>BW48</t>
  </si>
  <si>
    <t>KIEROWANIE ZASOBAMI LUDZKIMI</t>
  </si>
  <si>
    <t>BW49</t>
  </si>
  <si>
    <t>OCHRONA ŚRODOWISKA NATURALNEGO</t>
  </si>
  <si>
    <t>laboratoria</t>
  </si>
  <si>
    <t>zajęcia warsztatowe</t>
  </si>
  <si>
    <t>lektoraty jęz. Obcych</t>
  </si>
  <si>
    <t>zajęcia z wych. fiz.</t>
  </si>
  <si>
    <t>praktyki zawodowe</t>
  </si>
  <si>
    <t>III ROK</t>
  </si>
  <si>
    <t>5 semestr</t>
  </si>
  <si>
    <t>6 semestr</t>
  </si>
  <si>
    <t>Z0</t>
  </si>
  <si>
    <t>Pozostałe przedmioty obowiązkowe</t>
  </si>
  <si>
    <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PIERWSZEGO 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PRAKTYCZNY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STACJONARNE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</si>
  <si>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kryzysowe</t>
    </r>
  </si>
  <si>
    <t>Punkty ECTS powiązane z kształtowaniem umiejętności praktycznych</t>
  </si>
  <si>
    <t>BW50</t>
  </si>
  <si>
    <t>WARSZTATY Z ZAKRESU ROZWOJU PERSONALNEGO</t>
  </si>
  <si>
    <t>BW51</t>
  </si>
  <si>
    <t>PODSTAWY PRAWNE ZARZĄDZANIA KRYZYSOWEGO</t>
  </si>
  <si>
    <t>BW52</t>
  </si>
  <si>
    <t>DECYDOWANIE W ZARZĄDZANIU KRYZYSOWYM</t>
  </si>
  <si>
    <t>BW53</t>
  </si>
  <si>
    <t>INSTYTUCJE I ORGANIZACJA ZARZĄDZANIA KRYZYSOWEGO W POLSCE</t>
  </si>
  <si>
    <t>BW57</t>
  </si>
  <si>
    <t>LOGISTYKA W ZARZĄDZANIU KRYZYSOWYM</t>
  </si>
  <si>
    <t>BW58</t>
  </si>
  <si>
    <t>PSYCHOLOGIA SYTUACJI KRYZYSOWYCH</t>
  </si>
  <si>
    <t>BW59</t>
  </si>
  <si>
    <t>PODSTAWY MEDYCYNY KATASTROF</t>
  </si>
  <si>
    <t>BW60</t>
  </si>
  <si>
    <t>SYMULACJA SYTUACJI KRYZYSOWYCH - WARSZTATY</t>
  </si>
  <si>
    <t>BW65</t>
  </si>
  <si>
    <t>LIKWIDACJA SKUTKÓW SYTUACJI KRYZYSOWYCH</t>
  </si>
  <si>
    <t>BW66</t>
  </si>
  <si>
    <t>ZARZĄDZANIE INFORMACJĄ W SYTUACJI KRYZYSOWEJ</t>
  </si>
  <si>
    <t>BW67</t>
  </si>
  <si>
    <t>NEGOCJACJE I MEDIACJE W SYTUACJACH KRYZYSOWYCH</t>
  </si>
  <si>
    <t>BW68</t>
  </si>
  <si>
    <t>MEDIA W SYTUACJACH KRYZYSOWYCH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</si>
  <si>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bezpieczeństwo publiczne</t>
    </r>
  </si>
  <si>
    <t>BW54</t>
  </si>
  <si>
    <t>ZARZĄDZANIE W SEKTORZE PUBLICZNYM</t>
  </si>
  <si>
    <t>BW55</t>
  </si>
  <si>
    <t>ZADANIA ADMINISTRACJI TERYTORIALNEJ W OBSZARZE BEZPIECZEŃSTWA WEWNĘTRZNEGO</t>
  </si>
  <si>
    <t>BW56</t>
  </si>
  <si>
    <t>POLICJA I PRAWO POLICYJNE</t>
  </si>
  <si>
    <t>BW61</t>
  </si>
  <si>
    <t>SŁUŻBY GRANICZNE W ZAPEWNIENIU BEZPIECZEŃSTWA PAŃSTWA</t>
  </si>
  <si>
    <t>BW62</t>
  </si>
  <si>
    <t>SIŁY ZBROJNE RZECZYPOSPOLITEJ POLSKIEJ</t>
  </si>
  <si>
    <t>BW63</t>
  </si>
  <si>
    <t>SŁUŻBY SPECJALNE W POLSCE</t>
  </si>
  <si>
    <t>BW64</t>
  </si>
  <si>
    <t>STRAŻ GMINNA W SYSTEMIE BEZPIECZEŃSTWA LOKALNEGO</t>
  </si>
  <si>
    <t>BW69</t>
  </si>
  <si>
    <t>ZAJĘCIA WARSZTATOWE Z ZAKRESU BEZPIECZEŃSTWA PUBLICZNEGO</t>
  </si>
  <si>
    <t>BW70</t>
  </si>
  <si>
    <t>ORGANIZACJA I FUNKCJONOWANIE OBRONY CYWILNEJ</t>
  </si>
  <si>
    <t>BW71</t>
  </si>
  <si>
    <t>BEZPIECZEŃSTWO ZGROMADZEŃ I IMPREZ MASOWYCH</t>
  </si>
  <si>
    <t>BW72</t>
  </si>
  <si>
    <t>PUBLIC RELATIONS W ZARZĄDZANIU BEZPIECZEŃSTWEM PUBLICZNYM</t>
  </si>
  <si>
    <t>Razem przedmioty ogólne:</t>
  </si>
  <si>
    <t>Razem przedmioty podstawowe:</t>
  </si>
  <si>
    <t>Razem przedmioty kierunkowe:</t>
  </si>
  <si>
    <t>Razem pozostałe przedmioty obowiązkowe:</t>
  </si>
  <si>
    <t>Razem przedmioty kierunkowe do wyboru:</t>
  </si>
  <si>
    <t>Razem przedmioty:</t>
  </si>
  <si>
    <t>konwersatoria</t>
  </si>
  <si>
    <t xml:space="preserve">Przedmioty specjalnościowe do wyboru </t>
  </si>
  <si>
    <t>E/ZO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</si>
  <si>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2025/2026</t>
    </r>
  </si>
  <si>
    <t>seminaria dyplomowe</t>
  </si>
  <si>
    <t xml:space="preserve">Ustalono na posiedzeniu Rady Dydaktycznej KNS w dniu ………………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</si>
</sst>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2" borderId="24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8" xfId="0" applyFont="1" applyBorder="1"/>
    <xf numFmtId="0" fontId="10" fillId="0" borderId="28" xfId="0" applyFont="1" applyBorder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center" textRotation="90" wrapText="1"/>
    </xf>
    <xf numFmtId="49" fontId="7" fillId="0" borderId="50" xfId="0" applyNumberFormat="1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textRotation="90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50" xfId="0" applyFont="1" applyBorder="1" applyAlignment="1">
      <alignment horizontal="right" vertical="center" wrapText="1"/>
    </xf>
    <xf numFmtId="0" fontId="6" fillId="0" borderId="56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textRotation="90" wrapText="1"/>
    </xf>
    <xf numFmtId="0" fontId="6" fillId="0" borderId="75" xfId="0" applyFont="1" applyBorder="1" applyAlignment="1">
      <alignment horizontal="center" vertical="center" textRotation="90" wrapText="1"/>
    </xf>
    <xf numFmtId="0" fontId="6" fillId="0" borderId="76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344198</xdr:colOff>
      <xdr:row>76</xdr:row>
      <xdr:rowOff>74686</xdr:rowOff>
    </xdr:from>
    <xdr:to>
      <xdr:col>5</xdr:col>
      <xdr:colOff>54182</xdr:colOff>
      <xdr:row>81</xdr:row>
      <xdr:rowOff>96293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725198" y="27991595"/>
          <a:ext cx="3710484" cy="956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214313</xdr:colOff>
      <xdr:row>76</xdr:row>
      <xdr:rowOff>35719</xdr:rowOff>
    </xdr:from>
    <xdr:to>
      <xdr:col>60</xdr:col>
      <xdr:colOff>0</xdr:colOff>
      <xdr:row>81</xdr:row>
      <xdr:rowOff>2364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9861777" y="28025612"/>
          <a:ext cx="14590259" cy="905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33618</xdr:colOff>
      <xdr:row>25</xdr:row>
      <xdr:rowOff>135094</xdr:rowOff>
    </xdr:from>
    <xdr:to>
      <xdr:col>34</xdr:col>
      <xdr:colOff>33618</xdr:colOff>
      <xdr:row>30</xdr:row>
      <xdr:rowOff>149738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8DFB5A0-A4E0-41AD-A687-6489E5D3C817}"/>
            </a:ext>
          </a:extLst>
        </xdr:cNvPr>
        <xdr:cNvSpPr txBox="1"/>
      </xdr:nvSpPr>
      <xdr:spPr>
        <a:xfrm>
          <a:off x="4964206" y="11072035"/>
          <a:ext cx="9379324" cy="978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470647</xdr:colOff>
      <xdr:row>24</xdr:row>
      <xdr:rowOff>179294</xdr:rowOff>
    </xdr:from>
    <xdr:to>
      <xdr:col>5</xdr:col>
      <xdr:colOff>326307</xdr:colOff>
      <xdr:row>29</xdr:row>
      <xdr:rowOff>131264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51647" y="10914529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25</xdr:row>
      <xdr:rowOff>127000</xdr:rowOff>
    </xdr:from>
    <xdr:to>
      <xdr:col>36</xdr:col>
      <xdr:colOff>140074</xdr:colOff>
      <xdr:row>30</xdr:row>
      <xdr:rowOff>121100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8DFB5A0-A4E0-41AD-A687-6489E5D3C817}"/>
            </a:ext>
          </a:extLst>
        </xdr:cNvPr>
        <xdr:cNvSpPr txBox="1"/>
      </xdr:nvSpPr>
      <xdr:spPr>
        <a:xfrm>
          <a:off x="5730875" y="11239500"/>
          <a:ext cx="9379324" cy="978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200" i="1" baseline="0">
              <a:solidFill>
                <a:sysClr val="windowText" lastClr="000000"/>
              </a:solidFill>
            </a:rPr>
            <a:t>podpis Kierownika Kierunku</a:t>
          </a:r>
          <a:endParaRPr lang="pl-PL" sz="12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492125</xdr:colOff>
      <xdr:row>24</xdr:row>
      <xdr:rowOff>190500</xdr:rowOff>
    </xdr:from>
    <xdr:to>
      <xdr:col>6</xdr:col>
      <xdr:colOff>90984</xdr:colOff>
      <xdr:row>29</xdr:row>
      <xdr:rowOff>119125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873125" y="11096625"/>
          <a:ext cx="3710484" cy="96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Dziekan Wydziału Nauk Społecznych</a:t>
          </a:r>
          <a:endParaRPr lang="pl-PL" sz="12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87"/>
  <sheetViews>
    <sheetView showGridLines="0" view="pageBreakPreview" zoomScale="70" zoomScaleNormal="70" zoomScaleSheetLayoutView="70" workbookViewId="0">
      <pane xSplit="24" ySplit="8" topLeftCell="Y50" activePane="bottomRight" state="frozen"/>
      <selection pane="topRight" activeCell="AB1" sqref="AB1"/>
      <selection pane="bottomLeft" activeCell="A9" sqref="A9"/>
      <selection pane="bottomRight" activeCell="AE73" sqref="AE73:AF73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3" customWidth="1"/>
    <col min="4" max="4" width="7.140625" style="1" bestFit="1" customWidth="1"/>
    <col min="5" max="5" width="6.7109375" style="1" customWidth="1"/>
    <col min="6" max="7" width="6.42578125" style="1" customWidth="1"/>
    <col min="8" max="8" width="4.85546875" style="1" customWidth="1"/>
    <col min="9" max="9" width="7.140625" style="1" customWidth="1"/>
    <col min="10" max="10" width="4.85546875" style="1" customWidth="1"/>
    <col min="11" max="11" width="6.140625" style="1" customWidth="1"/>
    <col min="12" max="12" width="4.85546875" style="1" customWidth="1"/>
    <col min="13" max="13" width="6.7109375" style="1" customWidth="1"/>
    <col min="14" max="14" width="4.85546875" style="1" customWidth="1"/>
    <col min="15" max="15" width="6.7109375" style="1" customWidth="1"/>
    <col min="16" max="20" width="4.85546875" style="1" customWidth="1"/>
    <col min="21" max="21" width="6.42578125" style="1" customWidth="1"/>
    <col min="22" max="22" width="4.85546875" style="1" customWidth="1"/>
    <col min="23" max="23" width="7.140625" style="1" customWidth="1"/>
    <col min="24" max="28" width="4.85546875" style="1" customWidth="1"/>
    <col min="29" max="29" width="6.42578125" style="1" customWidth="1"/>
    <col min="30" max="30" width="4.85546875" style="1" customWidth="1"/>
    <col min="31" max="31" width="6.140625" style="1" customWidth="1"/>
    <col min="32" max="35" width="4.85546875" style="1" customWidth="1"/>
    <col min="36" max="36" width="6.7109375" style="1" customWidth="1"/>
    <col min="37" max="38" width="4.85546875" style="1" customWidth="1"/>
    <col min="39" max="39" width="6.140625" style="1" customWidth="1"/>
    <col min="40" max="41" width="4.85546875" style="1" customWidth="1"/>
    <col min="42" max="42" width="6.140625" style="1" customWidth="1"/>
    <col min="43" max="43" width="4.85546875" style="1" customWidth="1"/>
    <col min="44" max="44" width="7.140625" style="1" customWidth="1"/>
    <col min="45" max="48" width="4.85546875" style="1" customWidth="1"/>
    <col min="49" max="49" width="6.140625" style="1" customWidth="1"/>
    <col min="50" max="50" width="4.85546875" style="1" customWidth="1"/>
    <col min="51" max="51" width="6.28515625" style="1" customWidth="1"/>
    <col min="52" max="55" width="4.85546875" style="1" customWidth="1"/>
    <col min="56" max="56" width="6.140625" style="1" customWidth="1"/>
    <col min="57" max="58" width="4.85546875" style="1" customWidth="1"/>
    <col min="59" max="59" width="6.140625" style="1" customWidth="1"/>
    <col min="60" max="60" width="7.7109375" style="1" customWidth="1"/>
    <col min="61" max="61" width="2" style="1" customWidth="1"/>
    <col min="62" max="68" width="3.140625" style="1" customWidth="1"/>
    <col min="69" max="69" width="4" style="1" customWidth="1"/>
    <col min="70" max="79" width="3.140625" style="1" customWidth="1"/>
    <col min="80" max="80" width="4.28515625" style="1" customWidth="1"/>
    <col min="81" max="93" width="3.140625" style="1" customWidth="1"/>
    <col min="94" max="94" width="4" style="1" customWidth="1"/>
    <col min="95" max="104" width="3.140625" style="1" customWidth="1"/>
    <col min="105" max="105" width="4.28515625" style="1" customWidth="1"/>
    <col min="106" max="115" width="3.140625" style="1" customWidth="1"/>
    <col min="116" max="116" width="3.85546875" style="1" customWidth="1"/>
    <col min="117" max="126" width="3.140625" style="1" customWidth="1"/>
    <col min="127" max="127" width="3.7109375" style="1" customWidth="1"/>
    <col min="128" max="128" width="7.28515625" style="1" customWidth="1"/>
    <col min="129" max="129" width="7.28515625" style="2" customWidth="1"/>
    <col min="130" max="16384" width="9.140625" style="1"/>
  </cols>
  <sheetData>
    <row r="1" spans="1:190" s="36" customFormat="1" ht="30" customHeight="1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L1" s="114"/>
      <c r="BS1" s="114"/>
      <c r="BX1" s="34"/>
      <c r="BY1" s="34"/>
      <c r="BZ1" s="34"/>
      <c r="CA1" s="35"/>
      <c r="CB1" s="34"/>
      <c r="CC1" s="34"/>
      <c r="CD1" s="34"/>
      <c r="CE1" s="34"/>
      <c r="CF1" s="34"/>
      <c r="CG1" s="34"/>
      <c r="CH1" s="35"/>
      <c r="CI1" s="34"/>
      <c r="CJ1" s="34"/>
      <c r="CK1" s="34"/>
    </row>
    <row r="2" spans="1:190" s="38" customFormat="1" ht="30" customHeight="1" x14ac:dyDescent="0.35">
      <c r="A2" s="180" t="s">
        <v>142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</row>
    <row r="3" spans="1:190" s="38" customFormat="1" ht="30" customHeight="1" thickBot="1" x14ac:dyDescent="0.4">
      <c r="A3" s="181" t="s">
        <v>201</v>
      </c>
      <c r="B3" s="181"/>
      <c r="C3" s="181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</row>
    <row r="4" spans="1:190" s="39" customFormat="1" ht="30" customHeight="1" x14ac:dyDescent="0.25">
      <c r="A4" s="183" t="s">
        <v>1</v>
      </c>
      <c r="B4" s="186" t="s">
        <v>2</v>
      </c>
      <c r="C4" s="183" t="s">
        <v>3</v>
      </c>
      <c r="D4" s="189" t="s">
        <v>4</v>
      </c>
      <c r="E4" s="157"/>
      <c r="F4" s="157"/>
      <c r="G4" s="157"/>
      <c r="H4" s="157"/>
      <c r="I4" s="157"/>
      <c r="J4" s="157"/>
      <c r="K4" s="157"/>
      <c r="L4" s="157"/>
      <c r="M4" s="157"/>
      <c r="N4" s="157" t="s">
        <v>5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 t="s">
        <v>6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7" t="s">
        <v>137</v>
      </c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8"/>
      <c r="BG4" s="159" t="s">
        <v>7</v>
      </c>
      <c r="BH4" s="162" t="s">
        <v>144</v>
      </c>
    </row>
    <row r="5" spans="1:190" s="39" customFormat="1" ht="30" customHeight="1" thickBot="1" x14ac:dyDescent="0.3">
      <c r="A5" s="184"/>
      <c r="B5" s="187"/>
      <c r="C5" s="184"/>
      <c r="D5" s="167"/>
      <c r="E5" s="165"/>
      <c r="F5" s="165"/>
      <c r="G5" s="165"/>
      <c r="H5" s="165"/>
      <c r="I5" s="165"/>
      <c r="J5" s="165"/>
      <c r="K5" s="165"/>
      <c r="L5" s="165"/>
      <c r="M5" s="165"/>
      <c r="N5" s="165" t="s">
        <v>8</v>
      </c>
      <c r="O5" s="165"/>
      <c r="P5" s="165"/>
      <c r="Q5" s="165"/>
      <c r="R5" s="165"/>
      <c r="S5" s="165"/>
      <c r="T5" s="165"/>
      <c r="U5" s="166"/>
      <c r="V5" s="167" t="s">
        <v>9</v>
      </c>
      <c r="W5" s="165"/>
      <c r="X5" s="165"/>
      <c r="Y5" s="165"/>
      <c r="Z5" s="165"/>
      <c r="AA5" s="165"/>
      <c r="AB5" s="165"/>
      <c r="AC5" s="165"/>
      <c r="AD5" s="165" t="s">
        <v>10</v>
      </c>
      <c r="AE5" s="165"/>
      <c r="AF5" s="165"/>
      <c r="AG5" s="165"/>
      <c r="AH5" s="165"/>
      <c r="AI5" s="165"/>
      <c r="AJ5" s="166"/>
      <c r="AK5" s="167" t="s">
        <v>11</v>
      </c>
      <c r="AL5" s="165"/>
      <c r="AM5" s="165"/>
      <c r="AN5" s="165"/>
      <c r="AO5" s="165"/>
      <c r="AP5" s="165"/>
      <c r="AQ5" s="165"/>
      <c r="AR5" s="168"/>
      <c r="AS5" s="165" t="s">
        <v>138</v>
      </c>
      <c r="AT5" s="165"/>
      <c r="AU5" s="165"/>
      <c r="AV5" s="165"/>
      <c r="AW5" s="165"/>
      <c r="AX5" s="165"/>
      <c r="AY5" s="166"/>
      <c r="AZ5" s="167" t="s">
        <v>139</v>
      </c>
      <c r="BA5" s="165"/>
      <c r="BB5" s="165"/>
      <c r="BC5" s="165"/>
      <c r="BD5" s="165"/>
      <c r="BE5" s="165"/>
      <c r="BF5" s="168"/>
      <c r="BG5" s="160"/>
      <c r="BH5" s="163"/>
    </row>
    <row r="6" spans="1:190" s="39" customFormat="1" ht="159.94999999999999" customHeight="1" thickBot="1" x14ac:dyDescent="0.3">
      <c r="A6" s="185"/>
      <c r="B6" s="188"/>
      <c r="C6" s="185"/>
      <c r="D6" s="82" t="s">
        <v>12</v>
      </c>
      <c r="E6" s="5" t="s">
        <v>13</v>
      </c>
      <c r="F6" s="6" t="s">
        <v>14</v>
      </c>
      <c r="G6" s="6" t="s">
        <v>198</v>
      </c>
      <c r="H6" s="6" t="s">
        <v>132</v>
      </c>
      <c r="I6" s="6" t="s">
        <v>133</v>
      </c>
      <c r="J6" s="6" t="s">
        <v>202</v>
      </c>
      <c r="K6" s="69" t="s">
        <v>134</v>
      </c>
      <c r="L6" s="69" t="s">
        <v>135</v>
      </c>
      <c r="M6" s="7" t="s">
        <v>136</v>
      </c>
      <c r="N6" s="5" t="s">
        <v>13</v>
      </c>
      <c r="O6" s="6" t="s">
        <v>14</v>
      </c>
      <c r="P6" s="6" t="s">
        <v>198</v>
      </c>
      <c r="Q6" s="6" t="s">
        <v>132</v>
      </c>
      <c r="R6" s="69" t="s">
        <v>20</v>
      </c>
      <c r="S6" s="69" t="s">
        <v>135</v>
      </c>
      <c r="T6" s="6" t="s">
        <v>15</v>
      </c>
      <c r="U6" s="76" t="s">
        <v>16</v>
      </c>
      <c r="V6" s="73" t="s">
        <v>13</v>
      </c>
      <c r="W6" s="6" t="s">
        <v>14</v>
      </c>
      <c r="X6" s="6" t="s">
        <v>198</v>
      </c>
      <c r="Y6" s="6" t="s">
        <v>133</v>
      </c>
      <c r="Z6" s="69" t="s">
        <v>20</v>
      </c>
      <c r="AA6" s="6" t="s">
        <v>135</v>
      </c>
      <c r="AB6" s="70" t="s">
        <v>15</v>
      </c>
      <c r="AC6" s="8" t="s">
        <v>16</v>
      </c>
      <c r="AD6" s="5" t="s">
        <v>13</v>
      </c>
      <c r="AE6" s="6" t="s">
        <v>14</v>
      </c>
      <c r="AF6" s="6" t="s">
        <v>198</v>
      </c>
      <c r="AG6" s="6" t="s">
        <v>133</v>
      </c>
      <c r="AH6" s="69" t="s">
        <v>20</v>
      </c>
      <c r="AI6" s="6" t="s">
        <v>15</v>
      </c>
      <c r="AJ6" s="76" t="s">
        <v>16</v>
      </c>
      <c r="AK6" s="73" t="s">
        <v>13</v>
      </c>
      <c r="AL6" s="6" t="s">
        <v>14</v>
      </c>
      <c r="AM6" s="6" t="s">
        <v>198</v>
      </c>
      <c r="AN6" s="6" t="s">
        <v>202</v>
      </c>
      <c r="AO6" s="69" t="s">
        <v>20</v>
      </c>
      <c r="AP6" s="6" t="s">
        <v>136</v>
      </c>
      <c r="AQ6" s="70" t="s">
        <v>15</v>
      </c>
      <c r="AR6" s="71" t="s">
        <v>16</v>
      </c>
      <c r="AS6" s="5" t="s">
        <v>13</v>
      </c>
      <c r="AT6" s="6" t="s">
        <v>14</v>
      </c>
      <c r="AU6" s="6" t="s">
        <v>198</v>
      </c>
      <c r="AV6" s="6" t="s">
        <v>202</v>
      </c>
      <c r="AW6" s="6" t="s">
        <v>136</v>
      </c>
      <c r="AX6" s="70" t="s">
        <v>15</v>
      </c>
      <c r="AY6" s="76" t="s">
        <v>16</v>
      </c>
      <c r="AZ6" s="73" t="s">
        <v>13</v>
      </c>
      <c r="BA6" s="6" t="s">
        <v>198</v>
      </c>
      <c r="BB6" s="6" t="s">
        <v>133</v>
      </c>
      <c r="BC6" s="6" t="s">
        <v>202</v>
      </c>
      <c r="BD6" s="6" t="s">
        <v>136</v>
      </c>
      <c r="BE6" s="70" t="s">
        <v>15</v>
      </c>
      <c r="BF6" s="71" t="s">
        <v>16</v>
      </c>
      <c r="BG6" s="161"/>
      <c r="BH6" s="164"/>
    </row>
    <row r="7" spans="1:190" s="40" customFormat="1" ht="24.95" customHeight="1" thickBot="1" x14ac:dyDescent="0.3">
      <c r="A7" s="62"/>
      <c r="B7" s="169" t="s">
        <v>21</v>
      </c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1"/>
      <c r="BL7"/>
      <c r="BM7"/>
    </row>
    <row r="8" spans="1:190" s="40" customFormat="1" ht="24.95" customHeight="1" x14ac:dyDescent="0.25">
      <c r="A8" s="64">
        <v>1</v>
      </c>
      <c r="B8" s="130" t="s">
        <v>30</v>
      </c>
      <c r="C8" s="133" t="s">
        <v>31</v>
      </c>
      <c r="D8" s="127">
        <f>SUM(E8:M8)</f>
        <v>30</v>
      </c>
      <c r="E8" s="11"/>
      <c r="F8" s="12"/>
      <c r="G8" s="12"/>
      <c r="H8" s="12">
        <f>Q8</f>
        <v>30</v>
      </c>
      <c r="I8" s="12"/>
      <c r="J8" s="12"/>
      <c r="K8" s="12"/>
      <c r="L8" s="12"/>
      <c r="M8" s="41"/>
      <c r="N8" s="11"/>
      <c r="O8" s="12"/>
      <c r="P8" s="12"/>
      <c r="Q8" s="12">
        <v>30</v>
      </c>
      <c r="R8" s="12"/>
      <c r="S8" s="12"/>
      <c r="T8" s="3">
        <v>2</v>
      </c>
      <c r="U8" s="77" t="s">
        <v>17</v>
      </c>
      <c r="V8" s="11"/>
      <c r="W8" s="12"/>
      <c r="X8" s="12"/>
      <c r="Y8" s="12"/>
      <c r="Z8" s="12"/>
      <c r="AA8" s="12"/>
      <c r="AB8" s="3"/>
      <c r="AC8" s="14"/>
      <c r="AD8" s="11"/>
      <c r="AE8" s="12"/>
      <c r="AF8" s="12"/>
      <c r="AG8" s="12"/>
      <c r="AH8" s="12"/>
      <c r="AI8" s="3"/>
      <c r="AJ8" s="77"/>
      <c r="AK8" s="11"/>
      <c r="AL8" s="12"/>
      <c r="AM8" s="12"/>
      <c r="AN8" s="12"/>
      <c r="AO8" s="12"/>
      <c r="AP8" s="12"/>
      <c r="AQ8" s="3"/>
      <c r="AR8" s="14"/>
      <c r="AS8" s="11"/>
      <c r="AT8" s="12"/>
      <c r="AU8" s="12"/>
      <c r="AV8" s="12"/>
      <c r="AW8" s="12"/>
      <c r="AX8" s="3"/>
      <c r="AY8" s="77"/>
      <c r="AZ8" s="11"/>
      <c r="BA8" s="12"/>
      <c r="BB8" s="12"/>
      <c r="BC8" s="12"/>
      <c r="BD8" s="12"/>
      <c r="BE8" s="3"/>
      <c r="BF8" s="15"/>
      <c r="BG8" s="13">
        <f>T8+AB8+AI8+AQ8+AX8+BE8</f>
        <v>2</v>
      </c>
      <c r="BH8" s="16"/>
    </row>
    <row r="9" spans="1:190" s="40" customFormat="1" ht="24.95" customHeight="1" x14ac:dyDescent="0.25">
      <c r="A9" s="65">
        <v>2</v>
      </c>
      <c r="B9" s="131" t="s">
        <v>32</v>
      </c>
      <c r="C9" s="134" t="s">
        <v>33</v>
      </c>
      <c r="D9" s="128">
        <f t="shared" ref="D9:D11" si="0">SUM(E9:M9)</f>
        <v>120</v>
      </c>
      <c r="E9" s="17"/>
      <c r="F9" s="10"/>
      <c r="G9" s="10"/>
      <c r="H9" s="10"/>
      <c r="I9" s="10"/>
      <c r="J9" s="10"/>
      <c r="K9" s="10">
        <f>R9+Z9+AH9+AO9</f>
        <v>120</v>
      </c>
      <c r="L9" s="10"/>
      <c r="M9" s="67"/>
      <c r="N9" s="17"/>
      <c r="O9" s="10"/>
      <c r="P9" s="10"/>
      <c r="Q9" s="10"/>
      <c r="R9" s="10">
        <v>30</v>
      </c>
      <c r="S9" s="10"/>
      <c r="T9" s="18">
        <v>2</v>
      </c>
      <c r="U9" s="78" t="s">
        <v>17</v>
      </c>
      <c r="V9" s="17"/>
      <c r="W9" s="10"/>
      <c r="X9" s="10"/>
      <c r="Y9" s="10"/>
      <c r="Z9" s="10">
        <v>30</v>
      </c>
      <c r="AA9" s="10"/>
      <c r="AB9" s="18">
        <v>2</v>
      </c>
      <c r="AC9" s="19" t="s">
        <v>17</v>
      </c>
      <c r="AD9" s="17"/>
      <c r="AE9" s="10"/>
      <c r="AF9" s="10"/>
      <c r="AG9" s="10"/>
      <c r="AH9" s="10">
        <v>30</v>
      </c>
      <c r="AI9" s="18">
        <v>2</v>
      </c>
      <c r="AJ9" s="78" t="s">
        <v>17</v>
      </c>
      <c r="AK9" s="17"/>
      <c r="AL9" s="10"/>
      <c r="AM9" s="10"/>
      <c r="AN9" s="10"/>
      <c r="AO9" s="10">
        <v>30</v>
      </c>
      <c r="AP9" s="10"/>
      <c r="AQ9" s="18">
        <v>2</v>
      </c>
      <c r="AR9" s="19" t="s">
        <v>17</v>
      </c>
      <c r="AS9" s="17"/>
      <c r="AT9" s="10"/>
      <c r="AU9" s="10"/>
      <c r="AV9" s="10"/>
      <c r="AW9" s="10"/>
      <c r="AX9" s="18"/>
      <c r="AY9" s="78"/>
      <c r="AZ9" s="17"/>
      <c r="BA9" s="10"/>
      <c r="BB9" s="10"/>
      <c r="BC9" s="10"/>
      <c r="BD9" s="10"/>
      <c r="BE9" s="18"/>
      <c r="BF9" s="20"/>
      <c r="BG9" s="9">
        <f t="shared" ref="BG9:BG66" si="1">T9+AB9+AI9+AQ9+AX9+BE9</f>
        <v>8</v>
      </c>
      <c r="BH9" s="21"/>
    </row>
    <row r="10" spans="1:190" s="40" customFormat="1" ht="24.95" customHeight="1" x14ac:dyDescent="0.25">
      <c r="A10" s="65">
        <v>3</v>
      </c>
      <c r="B10" s="131" t="s">
        <v>34</v>
      </c>
      <c r="C10" s="134" t="s">
        <v>35</v>
      </c>
      <c r="D10" s="128">
        <f t="shared" si="0"/>
        <v>60</v>
      </c>
      <c r="E10" s="17"/>
      <c r="F10" s="10"/>
      <c r="G10" s="10"/>
      <c r="H10" s="10"/>
      <c r="I10" s="10"/>
      <c r="J10" s="10"/>
      <c r="K10" s="10"/>
      <c r="L10" s="10">
        <f t="shared" ref="L10" si="2">S10+AA10</f>
        <v>60</v>
      </c>
      <c r="M10" s="67"/>
      <c r="N10" s="17"/>
      <c r="O10" s="10"/>
      <c r="P10" s="10"/>
      <c r="Q10" s="10"/>
      <c r="R10" s="10"/>
      <c r="S10" s="10">
        <v>30</v>
      </c>
      <c r="T10" s="18">
        <v>0</v>
      </c>
      <c r="U10" s="78" t="s">
        <v>17</v>
      </c>
      <c r="V10" s="17"/>
      <c r="W10" s="10"/>
      <c r="X10" s="10"/>
      <c r="Y10" s="10"/>
      <c r="Z10" s="10"/>
      <c r="AA10" s="10">
        <v>30</v>
      </c>
      <c r="AB10" s="18">
        <v>0</v>
      </c>
      <c r="AC10" s="19" t="s">
        <v>17</v>
      </c>
      <c r="AD10" s="17"/>
      <c r="AE10" s="10"/>
      <c r="AF10" s="10"/>
      <c r="AG10" s="10"/>
      <c r="AH10" s="10"/>
      <c r="AI10" s="18"/>
      <c r="AJ10" s="78"/>
      <c r="AK10" s="17"/>
      <c r="AL10" s="10"/>
      <c r="AM10" s="10"/>
      <c r="AN10" s="10"/>
      <c r="AO10" s="10"/>
      <c r="AP10" s="10"/>
      <c r="AQ10" s="18"/>
      <c r="AR10" s="19"/>
      <c r="AS10" s="17"/>
      <c r="AT10" s="10"/>
      <c r="AU10" s="10"/>
      <c r="AV10" s="10"/>
      <c r="AW10" s="10"/>
      <c r="AX10" s="18"/>
      <c r="AY10" s="78"/>
      <c r="AZ10" s="17"/>
      <c r="BA10" s="10"/>
      <c r="BB10" s="10"/>
      <c r="BC10" s="10"/>
      <c r="BD10" s="10"/>
      <c r="BE10" s="18"/>
      <c r="BF10" s="20"/>
      <c r="BG10" s="9">
        <f t="shared" si="1"/>
        <v>0</v>
      </c>
      <c r="BH10" s="21"/>
    </row>
    <row r="11" spans="1:190" s="40" customFormat="1" ht="24.95" customHeight="1" thickBot="1" x14ac:dyDescent="0.3">
      <c r="A11" s="66">
        <v>4</v>
      </c>
      <c r="B11" s="132" t="s">
        <v>52</v>
      </c>
      <c r="C11" s="135" t="s">
        <v>68</v>
      </c>
      <c r="D11" s="129">
        <f t="shared" si="0"/>
        <v>30</v>
      </c>
      <c r="E11" s="50">
        <f t="shared" ref="E11" si="3">N11+V11+AD11+AK11+AS11+AZ11</f>
        <v>30</v>
      </c>
      <c r="F11" s="49"/>
      <c r="G11" s="49"/>
      <c r="H11" s="49"/>
      <c r="I11" s="49"/>
      <c r="J11" s="49"/>
      <c r="K11" s="49"/>
      <c r="L11" s="49"/>
      <c r="M11" s="90"/>
      <c r="N11" s="50"/>
      <c r="O11" s="49"/>
      <c r="P11" s="49"/>
      <c r="Q11" s="49"/>
      <c r="R11" s="49"/>
      <c r="S11" s="49"/>
      <c r="T11" s="51"/>
      <c r="U11" s="83"/>
      <c r="V11" s="50"/>
      <c r="W11" s="49"/>
      <c r="X11" s="49"/>
      <c r="Y11" s="49"/>
      <c r="Z11" s="49"/>
      <c r="AA11" s="49"/>
      <c r="AB11" s="51"/>
      <c r="AC11" s="91"/>
      <c r="AD11" s="50">
        <v>30</v>
      </c>
      <c r="AE11" s="49"/>
      <c r="AF11" s="49"/>
      <c r="AG11" s="49"/>
      <c r="AH11" s="49"/>
      <c r="AI11" s="51">
        <v>2</v>
      </c>
      <c r="AJ11" s="83" t="s">
        <v>22</v>
      </c>
      <c r="AK11" s="50"/>
      <c r="AL11" s="49"/>
      <c r="AM11" s="49"/>
      <c r="AN11" s="49"/>
      <c r="AO11" s="49"/>
      <c r="AP11" s="49"/>
      <c r="AQ11" s="51"/>
      <c r="AR11" s="91"/>
      <c r="AS11" s="50"/>
      <c r="AT11" s="49"/>
      <c r="AU11" s="49"/>
      <c r="AV11" s="49"/>
      <c r="AW11" s="49"/>
      <c r="AX11" s="51"/>
      <c r="AY11" s="83"/>
      <c r="AZ11" s="50"/>
      <c r="BA11" s="49"/>
      <c r="BB11" s="49"/>
      <c r="BC11" s="49"/>
      <c r="BD11" s="49"/>
      <c r="BE11" s="51"/>
      <c r="BF11" s="84"/>
      <c r="BG11" s="53">
        <f t="shared" si="1"/>
        <v>2</v>
      </c>
      <c r="BH11" s="54"/>
    </row>
    <row r="12" spans="1:190" s="40" customFormat="1" ht="24.95" customHeight="1" thickBot="1" x14ac:dyDescent="0.3">
      <c r="A12" s="175" t="s">
        <v>192</v>
      </c>
      <c r="B12" s="176"/>
      <c r="C12" s="176"/>
      <c r="D12" s="98">
        <f>SUM(D8:D11)</f>
        <v>240</v>
      </c>
      <c r="E12" s="92">
        <f t="shared" ref="E12:M12" si="4">SUM(E8:E11)</f>
        <v>30</v>
      </c>
      <c r="F12" s="93">
        <f t="shared" si="4"/>
        <v>0</v>
      </c>
      <c r="G12" s="93">
        <f t="shared" si="4"/>
        <v>0</v>
      </c>
      <c r="H12" s="93">
        <f t="shared" si="4"/>
        <v>30</v>
      </c>
      <c r="I12" s="93">
        <f t="shared" si="4"/>
        <v>0</v>
      </c>
      <c r="J12" s="93">
        <f t="shared" si="4"/>
        <v>0</v>
      </c>
      <c r="K12" s="93">
        <f t="shared" si="4"/>
        <v>120</v>
      </c>
      <c r="L12" s="93">
        <f t="shared" si="4"/>
        <v>60</v>
      </c>
      <c r="M12" s="99">
        <f t="shared" si="4"/>
        <v>0</v>
      </c>
      <c r="N12" s="93">
        <f t="shared" ref="N12" si="5">SUM(N8:N11)</f>
        <v>0</v>
      </c>
      <c r="O12" s="93">
        <f t="shared" ref="O12" si="6">SUM(O8:O11)</f>
        <v>0</v>
      </c>
      <c r="P12" s="93">
        <f t="shared" ref="P12" si="7">SUM(P8:P11)</f>
        <v>0</v>
      </c>
      <c r="Q12" s="93">
        <f t="shared" ref="Q12" si="8">SUM(Q8:Q11)</f>
        <v>30</v>
      </c>
      <c r="R12" s="93">
        <f t="shared" ref="R12" si="9">SUM(R8:R11)</f>
        <v>30</v>
      </c>
      <c r="S12" s="93">
        <f t="shared" ref="S12" si="10">SUM(S8:S11)</f>
        <v>30</v>
      </c>
      <c r="T12" s="57">
        <f t="shared" ref="T12" si="11">SUM(T8:T11)</f>
        <v>4</v>
      </c>
      <c r="U12" s="86"/>
      <c r="V12" s="97">
        <f t="shared" ref="V12" si="12">SUM(V8:V11)</f>
        <v>0</v>
      </c>
      <c r="W12" s="93">
        <f t="shared" ref="W12" si="13">SUM(W8:W11)</f>
        <v>0</v>
      </c>
      <c r="X12" s="93">
        <f t="shared" ref="X12" si="14">SUM(X8:X11)</f>
        <v>0</v>
      </c>
      <c r="Y12" s="93">
        <f t="shared" ref="Y12" si="15">SUM(Y8:Y11)</f>
        <v>0</v>
      </c>
      <c r="Z12" s="93">
        <f t="shared" ref="Z12" si="16">SUM(Z8:Z11)</f>
        <v>30</v>
      </c>
      <c r="AA12" s="93">
        <f t="shared" ref="AA12" si="17">SUM(AA8:AA11)</f>
        <v>30</v>
      </c>
      <c r="AB12" s="57">
        <f t="shared" ref="AB12" si="18">SUM(AB8:AB11)</f>
        <v>2</v>
      </c>
      <c r="AC12" s="96"/>
      <c r="AD12" s="93">
        <f t="shared" ref="AD12" si="19">SUM(AD8:AD11)</f>
        <v>30</v>
      </c>
      <c r="AE12" s="93">
        <f t="shared" ref="AE12" si="20">SUM(AE8:AE11)</f>
        <v>0</v>
      </c>
      <c r="AF12" s="93">
        <f t="shared" ref="AF12" si="21">SUM(AF8:AF11)</f>
        <v>0</v>
      </c>
      <c r="AG12" s="93">
        <f t="shared" ref="AG12" si="22">SUM(AG8:AG11)</f>
        <v>0</v>
      </c>
      <c r="AH12" s="93">
        <f t="shared" ref="AH12" si="23">SUM(AH8:AH11)</f>
        <v>30</v>
      </c>
      <c r="AI12" s="57">
        <f t="shared" ref="AI12" si="24">SUM(AI8:AI11)</f>
        <v>4</v>
      </c>
      <c r="AJ12" s="86"/>
      <c r="AK12" s="97">
        <f t="shared" ref="AK12" si="25">SUM(AK8:AK11)</f>
        <v>0</v>
      </c>
      <c r="AL12" s="93">
        <f t="shared" ref="AL12" si="26">SUM(AL8:AL11)</f>
        <v>0</v>
      </c>
      <c r="AM12" s="93">
        <f t="shared" ref="AM12" si="27">SUM(AM8:AM11)</f>
        <v>0</v>
      </c>
      <c r="AN12" s="93">
        <f t="shared" ref="AN12" si="28">SUM(AN8:AN11)</f>
        <v>0</v>
      </c>
      <c r="AO12" s="93">
        <f t="shared" ref="AO12" si="29">SUM(AO8:AO11)</f>
        <v>30</v>
      </c>
      <c r="AP12" s="93">
        <f t="shared" ref="AP12" si="30">SUM(AP8:AP11)</f>
        <v>0</v>
      </c>
      <c r="AQ12" s="57">
        <f t="shared" ref="AQ12" si="31">SUM(AQ8:AQ11)</f>
        <v>2</v>
      </c>
      <c r="AR12" s="86"/>
      <c r="AS12" s="92">
        <f t="shared" ref="AS12" si="32">SUM(AS8:AS11)</f>
        <v>0</v>
      </c>
      <c r="AT12" s="93">
        <f t="shared" ref="AT12" si="33">SUM(AT8:AT11)</f>
        <v>0</v>
      </c>
      <c r="AU12" s="93">
        <f t="shared" ref="AU12" si="34">SUM(AU8:AU11)</f>
        <v>0</v>
      </c>
      <c r="AV12" s="93">
        <f t="shared" ref="AV12" si="35">SUM(AV8:AV11)</f>
        <v>0</v>
      </c>
      <c r="AW12" s="93">
        <f t="shared" ref="AW12" si="36">SUM(AW8:AW11)</f>
        <v>0</v>
      </c>
      <c r="AX12" s="57">
        <f t="shared" ref="AX12" si="37">SUM(AX8:AX11)</f>
        <v>0</v>
      </c>
      <c r="AY12" s="86"/>
      <c r="AZ12" s="97">
        <f t="shared" ref="AZ12" si="38">SUM(AZ8:AZ11)</f>
        <v>0</v>
      </c>
      <c r="BA12" s="93">
        <f t="shared" ref="BA12" si="39">SUM(BA8:BA11)</f>
        <v>0</v>
      </c>
      <c r="BB12" s="93">
        <f t="shared" ref="BB12" si="40">SUM(BB8:BB11)</f>
        <v>0</v>
      </c>
      <c r="BC12" s="93">
        <f t="shared" ref="BC12" si="41">SUM(BC8:BC11)</f>
        <v>0</v>
      </c>
      <c r="BD12" s="93">
        <f t="shared" ref="BD12" si="42">SUM(BD8:BD11)</f>
        <v>0</v>
      </c>
      <c r="BE12" s="57">
        <f t="shared" ref="BE12" si="43">SUM(BE8:BE11)</f>
        <v>0</v>
      </c>
      <c r="BF12" s="96"/>
      <c r="BG12" s="92">
        <f t="shared" ref="BG12:BH12" si="44">SUM(BG8:BG11)</f>
        <v>12</v>
      </c>
      <c r="BH12" s="99">
        <f t="shared" si="44"/>
        <v>0</v>
      </c>
    </row>
    <row r="13" spans="1:190" s="40" customFormat="1" ht="24.95" customHeight="1" thickBot="1" x14ac:dyDescent="0.3">
      <c r="A13" s="62"/>
      <c r="B13" s="172" t="s">
        <v>23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44"/>
    </row>
    <row r="14" spans="1:190" s="40" customFormat="1" ht="24.95" customHeight="1" x14ac:dyDescent="0.25">
      <c r="A14" s="64">
        <v>5</v>
      </c>
      <c r="B14" s="130" t="s">
        <v>70</v>
      </c>
      <c r="C14" s="133" t="s">
        <v>71</v>
      </c>
      <c r="D14" s="127">
        <f t="shared" ref="D14:D19" si="45">SUM(E14:M14)</f>
        <v>45</v>
      </c>
      <c r="E14" s="11">
        <f t="shared" ref="E14:E19" si="46">N14+V14+AD14+AK14+AS14+AZ14</f>
        <v>15</v>
      </c>
      <c r="F14" s="12">
        <f t="shared" ref="F14:F19" si="47">O14+W14+AE14+AL14+AT14</f>
        <v>30</v>
      </c>
      <c r="G14" s="12"/>
      <c r="H14" s="12"/>
      <c r="I14" s="12"/>
      <c r="J14" s="12"/>
      <c r="K14" s="12"/>
      <c r="L14" s="12"/>
      <c r="M14" s="41"/>
      <c r="N14" s="74">
        <v>15</v>
      </c>
      <c r="O14" s="12">
        <v>30</v>
      </c>
      <c r="P14" s="12"/>
      <c r="Q14" s="12"/>
      <c r="R14" s="12"/>
      <c r="S14" s="12"/>
      <c r="T14" s="3">
        <v>5</v>
      </c>
      <c r="U14" s="77" t="s">
        <v>200</v>
      </c>
      <c r="V14" s="11"/>
      <c r="W14" s="12"/>
      <c r="X14" s="12"/>
      <c r="Y14" s="12"/>
      <c r="Z14" s="12"/>
      <c r="AA14" s="12"/>
      <c r="AB14" s="3"/>
      <c r="AC14" s="15"/>
      <c r="AD14" s="13"/>
      <c r="AE14" s="12"/>
      <c r="AF14" s="12"/>
      <c r="AG14" s="12"/>
      <c r="AH14" s="12"/>
      <c r="AI14" s="3"/>
      <c r="AJ14" s="77"/>
      <c r="AK14" s="11"/>
      <c r="AL14" s="12"/>
      <c r="AM14" s="12"/>
      <c r="AN14" s="12"/>
      <c r="AO14" s="12"/>
      <c r="AP14" s="12"/>
      <c r="AQ14" s="3"/>
      <c r="AR14" s="14"/>
      <c r="AS14" s="13"/>
      <c r="AT14" s="12"/>
      <c r="AU14" s="12"/>
      <c r="AV14" s="12"/>
      <c r="AW14" s="12"/>
      <c r="AX14" s="3"/>
      <c r="AY14" s="77"/>
      <c r="AZ14" s="11"/>
      <c r="BA14" s="12"/>
      <c r="BB14" s="12"/>
      <c r="BC14" s="12"/>
      <c r="BD14" s="12"/>
      <c r="BE14" s="3"/>
      <c r="BF14" s="14"/>
      <c r="BG14" s="13">
        <f t="shared" si="1"/>
        <v>5</v>
      </c>
      <c r="BH14" s="16"/>
    </row>
    <row r="15" spans="1:190" s="40" customFormat="1" ht="24.95" customHeight="1" x14ac:dyDescent="0.25">
      <c r="A15" s="65">
        <v>6</v>
      </c>
      <c r="B15" s="131" t="s">
        <v>72</v>
      </c>
      <c r="C15" s="134" t="s">
        <v>73</v>
      </c>
      <c r="D15" s="128">
        <f t="shared" si="45"/>
        <v>45</v>
      </c>
      <c r="E15" s="17">
        <f t="shared" si="46"/>
        <v>15</v>
      </c>
      <c r="F15" s="10">
        <f t="shared" si="47"/>
        <v>30</v>
      </c>
      <c r="G15" s="10"/>
      <c r="H15" s="10"/>
      <c r="I15" s="10"/>
      <c r="J15" s="10"/>
      <c r="K15" s="10"/>
      <c r="L15" s="10"/>
      <c r="M15" s="67"/>
      <c r="N15" s="48">
        <v>15</v>
      </c>
      <c r="O15" s="10">
        <v>30</v>
      </c>
      <c r="P15" s="10"/>
      <c r="Q15" s="10"/>
      <c r="R15" s="10"/>
      <c r="S15" s="10"/>
      <c r="T15" s="18">
        <v>5</v>
      </c>
      <c r="U15" s="78" t="s">
        <v>200</v>
      </c>
      <c r="V15" s="17"/>
      <c r="W15" s="10"/>
      <c r="X15" s="10"/>
      <c r="Y15" s="10"/>
      <c r="Z15" s="10"/>
      <c r="AA15" s="10"/>
      <c r="AB15" s="18"/>
      <c r="AC15" s="20"/>
      <c r="AD15" s="9"/>
      <c r="AE15" s="10"/>
      <c r="AF15" s="10"/>
      <c r="AG15" s="10"/>
      <c r="AH15" s="10"/>
      <c r="AI15" s="18"/>
      <c r="AJ15" s="78"/>
      <c r="AK15" s="17"/>
      <c r="AL15" s="10"/>
      <c r="AM15" s="10"/>
      <c r="AN15" s="10"/>
      <c r="AO15" s="10"/>
      <c r="AP15" s="10"/>
      <c r="AQ15" s="18"/>
      <c r="AR15" s="19"/>
      <c r="AS15" s="9"/>
      <c r="AT15" s="10"/>
      <c r="AU15" s="10"/>
      <c r="AV15" s="10"/>
      <c r="AW15" s="10"/>
      <c r="AX15" s="18"/>
      <c r="AY15" s="78"/>
      <c r="AZ15" s="17"/>
      <c r="BA15" s="10"/>
      <c r="BB15" s="10"/>
      <c r="BC15" s="10"/>
      <c r="BD15" s="10"/>
      <c r="BE15" s="18"/>
      <c r="BF15" s="19"/>
      <c r="BG15" s="9">
        <f t="shared" si="1"/>
        <v>5</v>
      </c>
      <c r="BH15" s="21">
        <v>5</v>
      </c>
    </row>
    <row r="16" spans="1:190" s="40" customFormat="1" ht="24.95" customHeight="1" x14ac:dyDescent="0.25">
      <c r="A16" s="65">
        <v>7</v>
      </c>
      <c r="B16" s="131" t="s">
        <v>74</v>
      </c>
      <c r="C16" s="134" t="s">
        <v>75</v>
      </c>
      <c r="D16" s="128">
        <f t="shared" si="45"/>
        <v>45</v>
      </c>
      <c r="E16" s="17">
        <f t="shared" si="46"/>
        <v>15</v>
      </c>
      <c r="F16" s="10">
        <f t="shared" si="47"/>
        <v>30</v>
      </c>
      <c r="G16" s="10"/>
      <c r="H16" s="10"/>
      <c r="I16" s="10"/>
      <c r="J16" s="10"/>
      <c r="K16" s="10"/>
      <c r="L16" s="10"/>
      <c r="M16" s="67"/>
      <c r="N16" s="48"/>
      <c r="O16" s="10"/>
      <c r="P16" s="10"/>
      <c r="Q16" s="10"/>
      <c r="R16" s="10"/>
      <c r="S16" s="10"/>
      <c r="T16" s="18"/>
      <c r="U16" s="78"/>
      <c r="V16" s="17">
        <v>15</v>
      </c>
      <c r="W16" s="10">
        <v>30</v>
      </c>
      <c r="X16" s="10"/>
      <c r="Y16" s="10"/>
      <c r="Z16" s="10"/>
      <c r="AA16" s="10"/>
      <c r="AB16" s="18">
        <v>5</v>
      </c>
      <c r="AC16" s="20" t="s">
        <v>200</v>
      </c>
      <c r="AD16" s="9"/>
      <c r="AE16" s="10"/>
      <c r="AF16" s="10"/>
      <c r="AG16" s="10"/>
      <c r="AH16" s="10"/>
      <c r="AI16" s="18"/>
      <c r="AJ16" s="78"/>
      <c r="AK16" s="17"/>
      <c r="AL16" s="10"/>
      <c r="AM16" s="10"/>
      <c r="AN16" s="10"/>
      <c r="AO16" s="10"/>
      <c r="AP16" s="10"/>
      <c r="AQ16" s="18"/>
      <c r="AR16" s="19"/>
      <c r="AS16" s="9"/>
      <c r="AT16" s="10"/>
      <c r="AU16" s="10"/>
      <c r="AV16" s="10"/>
      <c r="AW16" s="10"/>
      <c r="AX16" s="18"/>
      <c r="AY16" s="78"/>
      <c r="AZ16" s="17"/>
      <c r="BA16" s="10"/>
      <c r="BB16" s="10"/>
      <c r="BC16" s="10"/>
      <c r="BD16" s="10"/>
      <c r="BE16" s="18"/>
      <c r="BF16" s="19"/>
      <c r="BG16" s="9">
        <f t="shared" si="1"/>
        <v>5</v>
      </c>
      <c r="BH16" s="21"/>
    </row>
    <row r="17" spans="1:60" s="40" customFormat="1" ht="24.95" customHeight="1" x14ac:dyDescent="0.25">
      <c r="A17" s="65">
        <v>8</v>
      </c>
      <c r="B17" s="131" t="s">
        <v>76</v>
      </c>
      <c r="C17" s="134" t="s">
        <v>77</v>
      </c>
      <c r="D17" s="128">
        <f t="shared" si="45"/>
        <v>45</v>
      </c>
      <c r="E17" s="17">
        <f t="shared" si="46"/>
        <v>15</v>
      </c>
      <c r="F17" s="10">
        <f t="shared" si="47"/>
        <v>30</v>
      </c>
      <c r="G17" s="10"/>
      <c r="H17" s="10"/>
      <c r="I17" s="10"/>
      <c r="J17" s="10"/>
      <c r="K17" s="10"/>
      <c r="L17" s="10"/>
      <c r="M17" s="67"/>
      <c r="N17" s="48"/>
      <c r="O17" s="10"/>
      <c r="P17" s="10"/>
      <c r="Q17" s="10"/>
      <c r="R17" s="10"/>
      <c r="S17" s="10"/>
      <c r="T17" s="18"/>
      <c r="U17" s="78"/>
      <c r="V17" s="17">
        <v>15</v>
      </c>
      <c r="W17" s="10">
        <v>30</v>
      </c>
      <c r="X17" s="10"/>
      <c r="Y17" s="10"/>
      <c r="Z17" s="10"/>
      <c r="AA17" s="10"/>
      <c r="AB17" s="18">
        <v>5</v>
      </c>
      <c r="AC17" s="20" t="s">
        <v>200</v>
      </c>
      <c r="AD17" s="9"/>
      <c r="AE17" s="10"/>
      <c r="AF17" s="10"/>
      <c r="AG17" s="10"/>
      <c r="AH17" s="10"/>
      <c r="AI17" s="18"/>
      <c r="AJ17" s="78"/>
      <c r="AK17" s="17"/>
      <c r="AL17" s="10"/>
      <c r="AM17" s="10"/>
      <c r="AN17" s="10"/>
      <c r="AO17" s="10"/>
      <c r="AP17" s="10"/>
      <c r="AQ17" s="18"/>
      <c r="AR17" s="19"/>
      <c r="AS17" s="9"/>
      <c r="AT17" s="10"/>
      <c r="AU17" s="10"/>
      <c r="AV17" s="10"/>
      <c r="AW17" s="10"/>
      <c r="AX17" s="18"/>
      <c r="AY17" s="78"/>
      <c r="AZ17" s="17"/>
      <c r="BA17" s="10"/>
      <c r="BB17" s="10"/>
      <c r="BC17" s="10"/>
      <c r="BD17" s="10"/>
      <c r="BE17" s="18"/>
      <c r="BF17" s="19"/>
      <c r="BG17" s="9">
        <f t="shared" si="1"/>
        <v>5</v>
      </c>
      <c r="BH17" s="21"/>
    </row>
    <row r="18" spans="1:60" s="40" customFormat="1" ht="24.95" customHeight="1" x14ac:dyDescent="0.25">
      <c r="A18" s="65">
        <v>9</v>
      </c>
      <c r="B18" s="131" t="s">
        <v>78</v>
      </c>
      <c r="C18" s="134" t="s">
        <v>79</v>
      </c>
      <c r="D18" s="128">
        <f t="shared" si="45"/>
        <v>45</v>
      </c>
      <c r="E18" s="17">
        <f t="shared" si="46"/>
        <v>15</v>
      </c>
      <c r="F18" s="10">
        <f t="shared" si="47"/>
        <v>30</v>
      </c>
      <c r="G18" s="10"/>
      <c r="H18" s="10"/>
      <c r="I18" s="10"/>
      <c r="J18" s="10"/>
      <c r="K18" s="10"/>
      <c r="L18" s="10"/>
      <c r="M18" s="67"/>
      <c r="N18" s="48"/>
      <c r="O18" s="10"/>
      <c r="P18" s="10"/>
      <c r="Q18" s="10"/>
      <c r="R18" s="10"/>
      <c r="S18" s="10"/>
      <c r="T18" s="18"/>
      <c r="U18" s="78"/>
      <c r="V18" s="17"/>
      <c r="W18" s="10"/>
      <c r="X18" s="10"/>
      <c r="Y18" s="10"/>
      <c r="Z18" s="10"/>
      <c r="AA18" s="10"/>
      <c r="AB18" s="18"/>
      <c r="AC18" s="20"/>
      <c r="AD18" s="9">
        <v>15</v>
      </c>
      <c r="AE18" s="10">
        <v>30</v>
      </c>
      <c r="AF18" s="10"/>
      <c r="AG18" s="10"/>
      <c r="AH18" s="10"/>
      <c r="AI18" s="18">
        <v>5</v>
      </c>
      <c r="AJ18" s="121" t="s">
        <v>200</v>
      </c>
      <c r="AK18" s="17"/>
      <c r="AL18" s="10"/>
      <c r="AM18" s="10"/>
      <c r="AN18" s="10"/>
      <c r="AO18" s="10"/>
      <c r="AP18" s="10"/>
      <c r="AQ18" s="18"/>
      <c r="AR18" s="19"/>
      <c r="AS18" s="9"/>
      <c r="AT18" s="10"/>
      <c r="AU18" s="10"/>
      <c r="AV18" s="10"/>
      <c r="AW18" s="10"/>
      <c r="AX18" s="18"/>
      <c r="AY18" s="78"/>
      <c r="AZ18" s="17"/>
      <c r="BA18" s="10"/>
      <c r="BB18" s="10"/>
      <c r="BC18" s="10"/>
      <c r="BD18" s="10"/>
      <c r="BE18" s="18"/>
      <c r="BF18" s="19"/>
      <c r="BG18" s="9">
        <f t="shared" si="1"/>
        <v>5</v>
      </c>
      <c r="BH18" s="21"/>
    </row>
    <row r="19" spans="1:60" s="40" customFormat="1" ht="35.1" customHeight="1" thickBot="1" x14ac:dyDescent="0.3">
      <c r="A19" s="66">
        <v>10</v>
      </c>
      <c r="B19" s="132" t="s">
        <v>80</v>
      </c>
      <c r="C19" s="135" t="s">
        <v>81</v>
      </c>
      <c r="D19" s="136">
        <f t="shared" si="45"/>
        <v>45</v>
      </c>
      <c r="E19" s="22">
        <f t="shared" si="46"/>
        <v>15</v>
      </c>
      <c r="F19" s="23">
        <f t="shared" si="47"/>
        <v>30</v>
      </c>
      <c r="G19" s="23"/>
      <c r="H19" s="23"/>
      <c r="I19" s="23"/>
      <c r="J19" s="23"/>
      <c r="K19" s="23"/>
      <c r="L19" s="23"/>
      <c r="M19" s="68"/>
      <c r="N19" s="75"/>
      <c r="O19" s="23"/>
      <c r="P19" s="23"/>
      <c r="Q19" s="23"/>
      <c r="R19" s="23"/>
      <c r="S19" s="23"/>
      <c r="T19" s="4"/>
      <c r="U19" s="79"/>
      <c r="V19" s="22"/>
      <c r="W19" s="23"/>
      <c r="X19" s="23"/>
      <c r="Y19" s="23"/>
      <c r="Z19" s="23"/>
      <c r="AA19" s="23"/>
      <c r="AB19" s="4"/>
      <c r="AC19" s="25"/>
      <c r="AD19" s="26">
        <v>15</v>
      </c>
      <c r="AE19" s="23">
        <v>30</v>
      </c>
      <c r="AF19" s="23"/>
      <c r="AG19" s="23"/>
      <c r="AH19" s="23"/>
      <c r="AI19" s="4">
        <v>5</v>
      </c>
      <c r="AJ19" s="83" t="s">
        <v>200</v>
      </c>
      <c r="AK19" s="22"/>
      <c r="AL19" s="23"/>
      <c r="AM19" s="23"/>
      <c r="AN19" s="23"/>
      <c r="AO19" s="23"/>
      <c r="AP19" s="23"/>
      <c r="AQ19" s="4"/>
      <c r="AR19" s="24"/>
      <c r="AS19" s="26"/>
      <c r="AT19" s="23"/>
      <c r="AU19" s="23"/>
      <c r="AV19" s="23"/>
      <c r="AW19" s="23"/>
      <c r="AX19" s="4"/>
      <c r="AY19" s="79"/>
      <c r="AZ19" s="22"/>
      <c r="BA19" s="23"/>
      <c r="BB19" s="23"/>
      <c r="BC19" s="23"/>
      <c r="BD19" s="23"/>
      <c r="BE19" s="4"/>
      <c r="BF19" s="24"/>
      <c r="BG19" s="26">
        <f t="shared" si="1"/>
        <v>5</v>
      </c>
      <c r="BH19" s="27">
        <v>5</v>
      </c>
    </row>
    <row r="20" spans="1:60" s="40" customFormat="1" ht="24.95" customHeight="1" thickBot="1" x14ac:dyDescent="0.3">
      <c r="A20" s="175" t="s">
        <v>193</v>
      </c>
      <c r="B20" s="176"/>
      <c r="C20" s="177"/>
      <c r="D20" s="98">
        <f t="shared" ref="D20:T20" si="48">SUM(D14:D19)</f>
        <v>270</v>
      </c>
      <c r="E20" s="92">
        <f t="shared" si="48"/>
        <v>90</v>
      </c>
      <c r="F20" s="93">
        <f t="shared" si="48"/>
        <v>180</v>
      </c>
      <c r="G20" s="93">
        <f t="shared" si="48"/>
        <v>0</v>
      </c>
      <c r="H20" s="93">
        <f t="shared" si="48"/>
        <v>0</v>
      </c>
      <c r="I20" s="93">
        <f t="shared" si="48"/>
        <v>0</v>
      </c>
      <c r="J20" s="93">
        <f t="shared" si="48"/>
        <v>0</v>
      </c>
      <c r="K20" s="93">
        <f t="shared" si="48"/>
        <v>0</v>
      </c>
      <c r="L20" s="93">
        <f t="shared" si="48"/>
        <v>0</v>
      </c>
      <c r="M20" s="99">
        <f t="shared" si="48"/>
        <v>0</v>
      </c>
      <c r="N20" s="93">
        <f t="shared" si="48"/>
        <v>30</v>
      </c>
      <c r="O20" s="93">
        <f t="shared" si="48"/>
        <v>60</v>
      </c>
      <c r="P20" s="93">
        <f t="shared" si="48"/>
        <v>0</v>
      </c>
      <c r="Q20" s="93">
        <f t="shared" si="48"/>
        <v>0</v>
      </c>
      <c r="R20" s="93">
        <f t="shared" si="48"/>
        <v>0</v>
      </c>
      <c r="S20" s="93">
        <f t="shared" si="48"/>
        <v>0</v>
      </c>
      <c r="T20" s="57">
        <f t="shared" si="48"/>
        <v>10</v>
      </c>
      <c r="U20" s="86"/>
      <c r="V20" s="97">
        <f t="shared" ref="V20:AB20" si="49">SUM(V14:V19)</f>
        <v>30</v>
      </c>
      <c r="W20" s="93">
        <f t="shared" si="49"/>
        <v>60</v>
      </c>
      <c r="X20" s="93">
        <f t="shared" si="49"/>
        <v>0</v>
      </c>
      <c r="Y20" s="93">
        <f t="shared" si="49"/>
        <v>0</v>
      </c>
      <c r="Z20" s="93">
        <f t="shared" si="49"/>
        <v>0</v>
      </c>
      <c r="AA20" s="93">
        <f t="shared" si="49"/>
        <v>0</v>
      </c>
      <c r="AB20" s="57">
        <f t="shared" si="49"/>
        <v>10</v>
      </c>
      <c r="AC20" s="96"/>
      <c r="AD20" s="92">
        <f t="shared" ref="AD20:AI20" si="50">SUM(AD14:AD19)</f>
        <v>30</v>
      </c>
      <c r="AE20" s="93">
        <f t="shared" si="50"/>
        <v>60</v>
      </c>
      <c r="AF20" s="93">
        <f t="shared" si="50"/>
        <v>0</v>
      </c>
      <c r="AG20" s="93">
        <f t="shared" si="50"/>
        <v>0</v>
      </c>
      <c r="AH20" s="93">
        <f t="shared" si="50"/>
        <v>0</v>
      </c>
      <c r="AI20" s="57">
        <f t="shared" si="50"/>
        <v>10</v>
      </c>
      <c r="AJ20" s="122"/>
      <c r="AK20" s="97">
        <f t="shared" ref="AK20:AQ20" si="51">SUM(AK14:AK19)</f>
        <v>0</v>
      </c>
      <c r="AL20" s="93">
        <f t="shared" si="51"/>
        <v>0</v>
      </c>
      <c r="AM20" s="93">
        <f t="shared" si="51"/>
        <v>0</v>
      </c>
      <c r="AN20" s="93">
        <f t="shared" si="51"/>
        <v>0</v>
      </c>
      <c r="AO20" s="93">
        <f t="shared" si="51"/>
        <v>0</v>
      </c>
      <c r="AP20" s="93">
        <f t="shared" si="51"/>
        <v>0</v>
      </c>
      <c r="AQ20" s="57">
        <f t="shared" si="51"/>
        <v>0</v>
      </c>
      <c r="AR20" s="96"/>
      <c r="AS20" s="94">
        <f t="shared" ref="AS20:AX20" si="52">SUM(AS14:AS19)</f>
        <v>0</v>
      </c>
      <c r="AT20" s="93">
        <f t="shared" si="52"/>
        <v>0</v>
      </c>
      <c r="AU20" s="93">
        <f t="shared" si="52"/>
        <v>0</v>
      </c>
      <c r="AV20" s="93">
        <f t="shared" si="52"/>
        <v>0</v>
      </c>
      <c r="AW20" s="93">
        <f t="shared" si="52"/>
        <v>0</v>
      </c>
      <c r="AX20" s="57">
        <f t="shared" si="52"/>
        <v>0</v>
      </c>
      <c r="AY20" s="86"/>
      <c r="AZ20" s="97">
        <f t="shared" ref="AZ20:BE20" si="53">SUM(AZ14:AZ19)</f>
        <v>0</v>
      </c>
      <c r="BA20" s="93">
        <f t="shared" si="53"/>
        <v>0</v>
      </c>
      <c r="BB20" s="93">
        <f t="shared" si="53"/>
        <v>0</v>
      </c>
      <c r="BC20" s="93">
        <f t="shared" si="53"/>
        <v>0</v>
      </c>
      <c r="BD20" s="93">
        <f t="shared" si="53"/>
        <v>0</v>
      </c>
      <c r="BE20" s="57">
        <f t="shared" si="53"/>
        <v>0</v>
      </c>
      <c r="BF20" s="96"/>
      <c r="BG20" s="92">
        <f t="shared" ref="BG20" si="54">SUM(BG14:BG19)</f>
        <v>30</v>
      </c>
      <c r="BH20" s="99">
        <f t="shared" ref="BH20" si="55">SUM(BH14:BH19)</f>
        <v>10</v>
      </c>
    </row>
    <row r="21" spans="1:60" s="40" customFormat="1" ht="24.95" customHeight="1" thickBot="1" x14ac:dyDescent="0.3">
      <c r="A21" s="61"/>
      <c r="B21" s="173" t="s">
        <v>25</v>
      </c>
      <c r="C21" s="173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3"/>
      <c r="O21" s="173"/>
      <c r="P21" s="173"/>
      <c r="Q21" s="173"/>
      <c r="R21" s="173"/>
      <c r="S21" s="173"/>
      <c r="T21" s="173"/>
      <c r="U21" s="173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4"/>
    </row>
    <row r="22" spans="1:60" s="40" customFormat="1" ht="24.95" customHeight="1" x14ac:dyDescent="0.25">
      <c r="A22" s="64">
        <v>11</v>
      </c>
      <c r="B22" s="64" t="s">
        <v>82</v>
      </c>
      <c r="C22" s="139" t="s">
        <v>83</v>
      </c>
      <c r="D22" s="127">
        <f t="shared" ref="D22:D31" si="56">SUM(E22:M22)</f>
        <v>45</v>
      </c>
      <c r="E22" s="11">
        <f t="shared" ref="E22:E30" si="57">N22+V22+AD22+AK22+AS22+AZ22</f>
        <v>15</v>
      </c>
      <c r="F22" s="12">
        <f t="shared" ref="F22:F30" si="58">O22+W22+AE22+AL22+AT22</f>
        <v>30</v>
      </c>
      <c r="G22" s="12"/>
      <c r="H22" s="12"/>
      <c r="I22" s="12"/>
      <c r="J22" s="12"/>
      <c r="K22" s="12"/>
      <c r="L22" s="12"/>
      <c r="M22" s="41"/>
      <c r="N22" s="11">
        <v>15</v>
      </c>
      <c r="O22" s="12">
        <v>30</v>
      </c>
      <c r="P22" s="12"/>
      <c r="Q22" s="12"/>
      <c r="R22" s="12"/>
      <c r="S22" s="12"/>
      <c r="T22" s="3">
        <v>4</v>
      </c>
      <c r="U22" s="77" t="s">
        <v>200</v>
      </c>
      <c r="V22" s="11"/>
      <c r="W22" s="12"/>
      <c r="X22" s="12"/>
      <c r="Y22" s="12"/>
      <c r="Z22" s="12"/>
      <c r="AA22" s="12"/>
      <c r="AB22" s="3"/>
      <c r="AC22" s="15"/>
      <c r="AD22" s="13"/>
      <c r="AE22" s="12"/>
      <c r="AF22" s="12"/>
      <c r="AG22" s="12"/>
      <c r="AH22" s="12"/>
      <c r="AI22" s="3"/>
      <c r="AJ22" s="77"/>
      <c r="AK22" s="11"/>
      <c r="AL22" s="12"/>
      <c r="AM22" s="12"/>
      <c r="AN22" s="12"/>
      <c r="AO22" s="12"/>
      <c r="AP22" s="12"/>
      <c r="AQ22" s="3"/>
      <c r="AR22" s="15"/>
      <c r="AS22" s="13"/>
      <c r="AT22" s="12"/>
      <c r="AU22" s="12"/>
      <c r="AV22" s="12"/>
      <c r="AW22" s="12"/>
      <c r="AX22" s="3"/>
      <c r="AY22" s="77"/>
      <c r="AZ22" s="11"/>
      <c r="BA22" s="12"/>
      <c r="BB22" s="12"/>
      <c r="BC22" s="12"/>
      <c r="BD22" s="12"/>
      <c r="BE22" s="3"/>
      <c r="BF22" s="15"/>
      <c r="BG22" s="13">
        <f t="shared" si="1"/>
        <v>4</v>
      </c>
      <c r="BH22" s="16"/>
    </row>
    <row r="23" spans="1:60" s="40" customFormat="1" ht="35.1" customHeight="1" x14ac:dyDescent="0.25">
      <c r="A23" s="65">
        <v>12</v>
      </c>
      <c r="B23" s="65" t="s">
        <v>84</v>
      </c>
      <c r="C23" s="140" t="s">
        <v>85</v>
      </c>
      <c r="D23" s="128">
        <f t="shared" si="56"/>
        <v>45</v>
      </c>
      <c r="E23" s="17">
        <f t="shared" si="57"/>
        <v>15</v>
      </c>
      <c r="F23" s="10">
        <f t="shared" si="58"/>
        <v>30</v>
      </c>
      <c r="G23" s="10"/>
      <c r="H23" s="10"/>
      <c r="I23" s="10"/>
      <c r="J23" s="10"/>
      <c r="K23" s="10"/>
      <c r="L23" s="10"/>
      <c r="M23" s="67"/>
      <c r="N23" s="17">
        <v>15</v>
      </c>
      <c r="O23" s="10">
        <v>30</v>
      </c>
      <c r="P23" s="10"/>
      <c r="Q23" s="10"/>
      <c r="R23" s="10"/>
      <c r="S23" s="10"/>
      <c r="T23" s="18">
        <v>5</v>
      </c>
      <c r="U23" s="78" t="s">
        <v>200</v>
      </c>
      <c r="V23" s="17"/>
      <c r="W23" s="10"/>
      <c r="X23" s="10"/>
      <c r="Y23" s="10"/>
      <c r="Z23" s="10"/>
      <c r="AA23" s="10"/>
      <c r="AB23" s="18"/>
      <c r="AC23" s="20"/>
      <c r="AD23" s="9"/>
      <c r="AE23" s="10"/>
      <c r="AF23" s="10"/>
      <c r="AG23" s="10"/>
      <c r="AH23" s="10"/>
      <c r="AI23" s="18"/>
      <c r="AJ23" s="78"/>
      <c r="AK23" s="17"/>
      <c r="AL23" s="10"/>
      <c r="AM23" s="10"/>
      <c r="AN23" s="10"/>
      <c r="AO23" s="10"/>
      <c r="AP23" s="10"/>
      <c r="AQ23" s="18"/>
      <c r="AR23" s="20"/>
      <c r="AS23" s="9"/>
      <c r="AT23" s="10"/>
      <c r="AU23" s="10"/>
      <c r="AV23" s="10"/>
      <c r="AW23" s="10"/>
      <c r="AX23" s="18"/>
      <c r="AY23" s="78"/>
      <c r="AZ23" s="17"/>
      <c r="BA23" s="10"/>
      <c r="BB23" s="10"/>
      <c r="BC23" s="10"/>
      <c r="BD23" s="10"/>
      <c r="BE23" s="18"/>
      <c r="BF23" s="20"/>
      <c r="BG23" s="9">
        <f t="shared" si="1"/>
        <v>5</v>
      </c>
      <c r="BH23" s="21">
        <v>5</v>
      </c>
    </row>
    <row r="24" spans="1:60" s="40" customFormat="1" ht="24.95" customHeight="1" x14ac:dyDescent="0.25">
      <c r="A24" s="65">
        <v>13</v>
      </c>
      <c r="B24" s="65" t="s">
        <v>86</v>
      </c>
      <c r="C24" s="140" t="s">
        <v>87</v>
      </c>
      <c r="D24" s="128">
        <f t="shared" si="56"/>
        <v>45</v>
      </c>
      <c r="E24" s="17">
        <f t="shared" si="57"/>
        <v>15</v>
      </c>
      <c r="F24" s="10">
        <f t="shared" si="58"/>
        <v>30</v>
      </c>
      <c r="G24" s="10"/>
      <c r="H24" s="10"/>
      <c r="I24" s="10"/>
      <c r="J24" s="10"/>
      <c r="K24" s="10"/>
      <c r="L24" s="10"/>
      <c r="M24" s="67"/>
      <c r="N24" s="17"/>
      <c r="O24" s="10"/>
      <c r="P24" s="10"/>
      <c r="Q24" s="10"/>
      <c r="R24" s="10"/>
      <c r="S24" s="10"/>
      <c r="T24" s="18"/>
      <c r="U24" s="78"/>
      <c r="V24" s="17">
        <v>15</v>
      </c>
      <c r="W24" s="10">
        <v>30</v>
      </c>
      <c r="X24" s="10"/>
      <c r="Y24" s="10"/>
      <c r="Z24" s="10"/>
      <c r="AA24" s="10"/>
      <c r="AB24" s="18">
        <v>5</v>
      </c>
      <c r="AC24" s="20" t="s">
        <v>200</v>
      </c>
      <c r="AD24" s="9"/>
      <c r="AE24" s="10"/>
      <c r="AF24" s="10"/>
      <c r="AG24" s="10"/>
      <c r="AH24" s="10"/>
      <c r="AI24" s="18"/>
      <c r="AJ24" s="78"/>
      <c r="AK24" s="17"/>
      <c r="AL24" s="10"/>
      <c r="AM24" s="10"/>
      <c r="AN24" s="10"/>
      <c r="AO24" s="10"/>
      <c r="AP24" s="10"/>
      <c r="AQ24" s="18"/>
      <c r="AR24" s="20"/>
      <c r="AS24" s="9"/>
      <c r="AT24" s="10"/>
      <c r="AU24" s="10"/>
      <c r="AV24" s="10"/>
      <c r="AW24" s="10"/>
      <c r="AX24" s="18"/>
      <c r="AY24" s="78"/>
      <c r="AZ24" s="17"/>
      <c r="BA24" s="10"/>
      <c r="BB24" s="10"/>
      <c r="BC24" s="10"/>
      <c r="BD24" s="10"/>
      <c r="BE24" s="18"/>
      <c r="BF24" s="20"/>
      <c r="BG24" s="9">
        <f t="shared" si="1"/>
        <v>5</v>
      </c>
      <c r="BH24" s="21">
        <v>5</v>
      </c>
    </row>
    <row r="25" spans="1:60" s="40" customFormat="1" ht="24.95" customHeight="1" x14ac:dyDescent="0.25">
      <c r="A25" s="65">
        <v>14</v>
      </c>
      <c r="B25" s="65" t="s">
        <v>88</v>
      </c>
      <c r="C25" s="140" t="s">
        <v>89</v>
      </c>
      <c r="D25" s="128">
        <f t="shared" si="56"/>
        <v>30</v>
      </c>
      <c r="E25" s="17"/>
      <c r="F25" s="10"/>
      <c r="G25" s="10"/>
      <c r="H25" s="10"/>
      <c r="I25" s="10">
        <f t="shared" ref="I25:I31" si="59">Y25+AG25+BB25</f>
        <v>30</v>
      </c>
      <c r="J25" s="10"/>
      <c r="K25" s="10"/>
      <c r="L25" s="10"/>
      <c r="M25" s="67"/>
      <c r="N25" s="17"/>
      <c r="O25" s="10"/>
      <c r="P25" s="10"/>
      <c r="Q25" s="10"/>
      <c r="R25" s="10"/>
      <c r="S25" s="10"/>
      <c r="T25" s="18"/>
      <c r="U25" s="78"/>
      <c r="V25" s="17"/>
      <c r="W25" s="10"/>
      <c r="X25" s="10"/>
      <c r="Y25" s="10"/>
      <c r="Z25" s="10"/>
      <c r="AA25" s="10"/>
      <c r="AB25" s="18"/>
      <c r="AC25" s="20"/>
      <c r="AD25" s="9"/>
      <c r="AE25" s="10"/>
      <c r="AF25" s="10"/>
      <c r="AG25" s="10">
        <v>30</v>
      </c>
      <c r="AH25" s="10"/>
      <c r="AI25" s="18">
        <v>3</v>
      </c>
      <c r="AJ25" s="83" t="s">
        <v>200</v>
      </c>
      <c r="AK25" s="17"/>
      <c r="AL25" s="10"/>
      <c r="AM25" s="10"/>
      <c r="AN25" s="10"/>
      <c r="AO25" s="10"/>
      <c r="AP25" s="10"/>
      <c r="AQ25" s="18"/>
      <c r="AR25" s="20"/>
      <c r="AS25" s="9"/>
      <c r="AT25" s="10"/>
      <c r="AU25" s="10"/>
      <c r="AV25" s="10"/>
      <c r="AW25" s="10"/>
      <c r="AX25" s="18"/>
      <c r="AY25" s="78"/>
      <c r="AZ25" s="17"/>
      <c r="BA25" s="10"/>
      <c r="BB25" s="10"/>
      <c r="BC25" s="10"/>
      <c r="BD25" s="10"/>
      <c r="BE25" s="18"/>
      <c r="BF25" s="20"/>
      <c r="BG25" s="9">
        <f t="shared" si="1"/>
        <v>3</v>
      </c>
      <c r="BH25" s="21">
        <v>3</v>
      </c>
    </row>
    <row r="26" spans="1:60" s="40" customFormat="1" ht="35.1" customHeight="1" x14ac:dyDescent="0.25">
      <c r="A26" s="65">
        <v>15</v>
      </c>
      <c r="B26" s="65" t="s">
        <v>90</v>
      </c>
      <c r="C26" s="140" t="s">
        <v>91</v>
      </c>
      <c r="D26" s="128">
        <f t="shared" si="56"/>
        <v>30</v>
      </c>
      <c r="E26" s="17"/>
      <c r="F26" s="10"/>
      <c r="G26" s="10"/>
      <c r="H26" s="10"/>
      <c r="I26" s="10">
        <f t="shared" si="59"/>
        <v>30</v>
      </c>
      <c r="J26" s="10"/>
      <c r="K26" s="10"/>
      <c r="L26" s="10"/>
      <c r="M26" s="67"/>
      <c r="N26" s="17"/>
      <c r="O26" s="10"/>
      <c r="P26" s="10"/>
      <c r="Q26" s="10"/>
      <c r="R26" s="10"/>
      <c r="S26" s="10"/>
      <c r="T26" s="18"/>
      <c r="U26" s="78"/>
      <c r="V26" s="17"/>
      <c r="W26" s="10"/>
      <c r="X26" s="10"/>
      <c r="Y26" s="10"/>
      <c r="Z26" s="10"/>
      <c r="AA26" s="10"/>
      <c r="AB26" s="18"/>
      <c r="AC26" s="20"/>
      <c r="AD26" s="9"/>
      <c r="AE26" s="10"/>
      <c r="AF26" s="10"/>
      <c r="AG26" s="10">
        <v>30</v>
      </c>
      <c r="AH26" s="10"/>
      <c r="AI26" s="18">
        <v>3</v>
      </c>
      <c r="AJ26" s="83" t="s">
        <v>200</v>
      </c>
      <c r="AK26" s="17"/>
      <c r="AL26" s="10"/>
      <c r="AM26" s="10"/>
      <c r="AN26" s="10"/>
      <c r="AO26" s="10"/>
      <c r="AP26" s="10"/>
      <c r="AQ26" s="18"/>
      <c r="AR26" s="20"/>
      <c r="AS26" s="9"/>
      <c r="AT26" s="10"/>
      <c r="AU26" s="10"/>
      <c r="AV26" s="10"/>
      <c r="AW26" s="10"/>
      <c r="AX26" s="18"/>
      <c r="AY26" s="78"/>
      <c r="AZ26" s="17"/>
      <c r="BA26" s="10"/>
      <c r="BB26" s="10"/>
      <c r="BC26" s="10"/>
      <c r="BD26" s="10"/>
      <c r="BE26" s="18"/>
      <c r="BF26" s="20"/>
      <c r="BG26" s="9">
        <f t="shared" si="1"/>
        <v>3</v>
      </c>
      <c r="BH26" s="21">
        <v>3</v>
      </c>
    </row>
    <row r="27" spans="1:60" s="40" customFormat="1" ht="35.1" customHeight="1" x14ac:dyDescent="0.25">
      <c r="A27" s="65">
        <v>16</v>
      </c>
      <c r="B27" s="65" t="s">
        <v>92</v>
      </c>
      <c r="C27" s="140" t="s">
        <v>93</v>
      </c>
      <c r="D27" s="128">
        <f t="shared" si="56"/>
        <v>45</v>
      </c>
      <c r="E27" s="17">
        <f t="shared" si="57"/>
        <v>15</v>
      </c>
      <c r="F27" s="10">
        <f t="shared" si="58"/>
        <v>30</v>
      </c>
      <c r="G27" s="10"/>
      <c r="H27" s="10"/>
      <c r="I27" s="10"/>
      <c r="J27" s="10"/>
      <c r="K27" s="10"/>
      <c r="L27" s="10"/>
      <c r="M27" s="67"/>
      <c r="N27" s="17"/>
      <c r="O27" s="10"/>
      <c r="P27" s="10"/>
      <c r="Q27" s="10"/>
      <c r="R27" s="10"/>
      <c r="S27" s="10"/>
      <c r="T27" s="18"/>
      <c r="U27" s="78"/>
      <c r="V27" s="17"/>
      <c r="W27" s="10"/>
      <c r="X27" s="10"/>
      <c r="Y27" s="10"/>
      <c r="Z27" s="10"/>
      <c r="AA27" s="10"/>
      <c r="AB27" s="18"/>
      <c r="AC27" s="20"/>
      <c r="AD27" s="9"/>
      <c r="AE27" s="10"/>
      <c r="AF27" s="10"/>
      <c r="AG27" s="10"/>
      <c r="AH27" s="10"/>
      <c r="AI27" s="18"/>
      <c r="AJ27" s="78"/>
      <c r="AK27" s="17">
        <v>15</v>
      </c>
      <c r="AL27" s="10">
        <v>30</v>
      </c>
      <c r="AM27" s="10"/>
      <c r="AN27" s="10"/>
      <c r="AO27" s="10"/>
      <c r="AP27" s="10"/>
      <c r="AQ27" s="18">
        <v>4</v>
      </c>
      <c r="AR27" s="20" t="s">
        <v>200</v>
      </c>
      <c r="AS27" s="9"/>
      <c r="AT27" s="10"/>
      <c r="AU27" s="10"/>
      <c r="AV27" s="10"/>
      <c r="AW27" s="10"/>
      <c r="AX27" s="18"/>
      <c r="AY27" s="78"/>
      <c r="AZ27" s="17"/>
      <c r="BA27" s="10"/>
      <c r="BB27" s="10"/>
      <c r="BC27" s="10"/>
      <c r="BD27" s="10"/>
      <c r="BE27" s="18"/>
      <c r="BF27" s="20"/>
      <c r="BG27" s="9">
        <f t="shared" si="1"/>
        <v>4</v>
      </c>
      <c r="BH27" s="21">
        <v>4</v>
      </c>
    </row>
    <row r="28" spans="1:60" s="40" customFormat="1" ht="35.1" customHeight="1" x14ac:dyDescent="0.25">
      <c r="A28" s="65">
        <v>17</v>
      </c>
      <c r="B28" s="65" t="s">
        <v>94</v>
      </c>
      <c r="C28" s="140" t="s">
        <v>95</v>
      </c>
      <c r="D28" s="128">
        <f t="shared" si="56"/>
        <v>30</v>
      </c>
      <c r="E28" s="17"/>
      <c r="F28" s="10"/>
      <c r="G28" s="10">
        <f t="shared" ref="G28:G29" si="60">P28+X28+AF28+AM28+AU28+BA28</f>
        <v>30</v>
      </c>
      <c r="H28" s="10"/>
      <c r="I28" s="10"/>
      <c r="J28" s="10"/>
      <c r="K28" s="10"/>
      <c r="L28" s="10"/>
      <c r="M28" s="67"/>
      <c r="N28" s="17"/>
      <c r="O28" s="10"/>
      <c r="P28" s="10"/>
      <c r="Q28" s="10"/>
      <c r="R28" s="10"/>
      <c r="S28" s="10"/>
      <c r="T28" s="18"/>
      <c r="U28" s="78"/>
      <c r="V28" s="17"/>
      <c r="W28" s="10"/>
      <c r="X28" s="10"/>
      <c r="Y28" s="10"/>
      <c r="Z28" s="10"/>
      <c r="AA28" s="10"/>
      <c r="AB28" s="18"/>
      <c r="AC28" s="20"/>
      <c r="AD28" s="9"/>
      <c r="AE28" s="10"/>
      <c r="AF28" s="10"/>
      <c r="AG28" s="10"/>
      <c r="AH28" s="10"/>
      <c r="AI28" s="18"/>
      <c r="AJ28" s="78"/>
      <c r="AK28" s="17"/>
      <c r="AL28" s="10"/>
      <c r="AM28" s="10">
        <v>30</v>
      </c>
      <c r="AN28" s="10"/>
      <c r="AO28" s="10"/>
      <c r="AP28" s="10"/>
      <c r="AQ28" s="18">
        <v>4</v>
      </c>
      <c r="AR28" s="20" t="s">
        <v>24</v>
      </c>
      <c r="AS28" s="9"/>
      <c r="AT28" s="10"/>
      <c r="AU28" s="10"/>
      <c r="AV28" s="10"/>
      <c r="AW28" s="10"/>
      <c r="AX28" s="18"/>
      <c r="AY28" s="78"/>
      <c r="AZ28" s="17"/>
      <c r="BA28" s="10"/>
      <c r="BB28" s="10"/>
      <c r="BC28" s="10"/>
      <c r="BD28" s="10"/>
      <c r="BE28" s="18"/>
      <c r="BF28" s="20"/>
      <c r="BG28" s="9">
        <f t="shared" si="1"/>
        <v>4</v>
      </c>
      <c r="BH28" s="21">
        <v>4</v>
      </c>
    </row>
    <row r="29" spans="1:60" s="40" customFormat="1" ht="57" customHeight="1" x14ac:dyDescent="0.25">
      <c r="A29" s="65">
        <v>18</v>
      </c>
      <c r="B29" s="65" t="s">
        <v>96</v>
      </c>
      <c r="C29" s="140" t="s">
        <v>97</v>
      </c>
      <c r="D29" s="128">
        <f t="shared" si="56"/>
        <v>30</v>
      </c>
      <c r="E29" s="17"/>
      <c r="F29" s="10"/>
      <c r="G29" s="10">
        <f t="shared" si="60"/>
        <v>30</v>
      </c>
      <c r="H29" s="10"/>
      <c r="I29" s="10"/>
      <c r="J29" s="10"/>
      <c r="K29" s="10"/>
      <c r="L29" s="10"/>
      <c r="M29" s="67"/>
      <c r="N29" s="17"/>
      <c r="O29" s="10"/>
      <c r="P29" s="10"/>
      <c r="Q29" s="10"/>
      <c r="R29" s="10"/>
      <c r="S29" s="10"/>
      <c r="T29" s="18"/>
      <c r="U29" s="78"/>
      <c r="V29" s="17"/>
      <c r="W29" s="10"/>
      <c r="X29" s="10"/>
      <c r="Y29" s="10"/>
      <c r="Z29" s="10"/>
      <c r="AA29" s="10"/>
      <c r="AB29" s="18"/>
      <c r="AC29" s="20"/>
      <c r="AD29" s="9"/>
      <c r="AE29" s="10"/>
      <c r="AF29" s="10"/>
      <c r="AG29" s="10"/>
      <c r="AH29" s="10"/>
      <c r="AI29" s="18"/>
      <c r="AJ29" s="78"/>
      <c r="AK29" s="17"/>
      <c r="AL29" s="10"/>
      <c r="AM29" s="10">
        <v>30</v>
      </c>
      <c r="AN29" s="10"/>
      <c r="AO29" s="10"/>
      <c r="AP29" s="10"/>
      <c r="AQ29" s="18">
        <v>4</v>
      </c>
      <c r="AR29" s="20" t="s">
        <v>24</v>
      </c>
      <c r="AS29" s="9"/>
      <c r="AT29" s="10"/>
      <c r="AU29" s="10"/>
      <c r="AV29" s="10"/>
      <c r="AW29" s="10"/>
      <c r="AX29" s="18"/>
      <c r="AY29" s="78"/>
      <c r="AZ29" s="17"/>
      <c r="BA29" s="10"/>
      <c r="BB29" s="10"/>
      <c r="BC29" s="10"/>
      <c r="BD29" s="10"/>
      <c r="BE29" s="18"/>
      <c r="BF29" s="20"/>
      <c r="BG29" s="9">
        <f t="shared" si="1"/>
        <v>4</v>
      </c>
      <c r="BH29" s="21">
        <v>4</v>
      </c>
    </row>
    <row r="30" spans="1:60" s="40" customFormat="1" ht="24.95" customHeight="1" x14ac:dyDescent="0.25">
      <c r="A30" s="65">
        <v>19</v>
      </c>
      <c r="B30" s="65" t="s">
        <v>98</v>
      </c>
      <c r="C30" s="140" t="s">
        <v>99</v>
      </c>
      <c r="D30" s="128">
        <f t="shared" si="56"/>
        <v>45</v>
      </c>
      <c r="E30" s="17">
        <f t="shared" si="57"/>
        <v>15</v>
      </c>
      <c r="F30" s="10">
        <f t="shared" si="58"/>
        <v>30</v>
      </c>
      <c r="G30" s="10"/>
      <c r="H30" s="10"/>
      <c r="I30" s="10"/>
      <c r="J30" s="10"/>
      <c r="K30" s="10"/>
      <c r="L30" s="10"/>
      <c r="M30" s="67"/>
      <c r="N30" s="17"/>
      <c r="O30" s="10"/>
      <c r="P30" s="10"/>
      <c r="Q30" s="10"/>
      <c r="R30" s="10"/>
      <c r="S30" s="10"/>
      <c r="T30" s="18"/>
      <c r="U30" s="78"/>
      <c r="V30" s="17"/>
      <c r="W30" s="10"/>
      <c r="X30" s="10"/>
      <c r="Y30" s="10"/>
      <c r="Z30" s="10"/>
      <c r="AA30" s="10"/>
      <c r="AB30" s="18"/>
      <c r="AC30" s="20"/>
      <c r="AD30" s="9"/>
      <c r="AE30" s="10"/>
      <c r="AF30" s="10"/>
      <c r="AG30" s="10"/>
      <c r="AH30" s="10"/>
      <c r="AI30" s="18"/>
      <c r="AJ30" s="78"/>
      <c r="AK30" s="17"/>
      <c r="AL30" s="10"/>
      <c r="AM30" s="10"/>
      <c r="AN30" s="10"/>
      <c r="AO30" s="10"/>
      <c r="AP30" s="10"/>
      <c r="AQ30" s="18"/>
      <c r="AR30" s="20"/>
      <c r="AS30" s="9">
        <v>15</v>
      </c>
      <c r="AT30" s="10">
        <v>30</v>
      </c>
      <c r="AU30" s="10"/>
      <c r="AV30" s="10"/>
      <c r="AW30" s="10"/>
      <c r="AX30" s="18">
        <v>4</v>
      </c>
      <c r="AY30" s="83" t="s">
        <v>200</v>
      </c>
      <c r="AZ30" s="17"/>
      <c r="BA30" s="10"/>
      <c r="BB30" s="10"/>
      <c r="BC30" s="10"/>
      <c r="BD30" s="10"/>
      <c r="BE30" s="18"/>
      <c r="BF30" s="20"/>
      <c r="BG30" s="9">
        <f t="shared" si="1"/>
        <v>4</v>
      </c>
      <c r="BH30" s="21">
        <v>4</v>
      </c>
    </row>
    <row r="31" spans="1:60" s="40" customFormat="1" ht="35.1" customHeight="1" thickBot="1" x14ac:dyDescent="0.3">
      <c r="A31" s="66">
        <v>20</v>
      </c>
      <c r="B31" s="66" t="s">
        <v>100</v>
      </c>
      <c r="C31" s="141" t="s">
        <v>101</v>
      </c>
      <c r="D31" s="136">
        <f t="shared" si="56"/>
        <v>30</v>
      </c>
      <c r="E31" s="22"/>
      <c r="F31" s="23"/>
      <c r="G31" s="23"/>
      <c r="H31" s="23"/>
      <c r="I31" s="23">
        <f t="shared" si="59"/>
        <v>30</v>
      </c>
      <c r="J31" s="23"/>
      <c r="K31" s="23"/>
      <c r="L31" s="23"/>
      <c r="M31" s="68"/>
      <c r="N31" s="22"/>
      <c r="O31" s="23"/>
      <c r="P31" s="23"/>
      <c r="Q31" s="23"/>
      <c r="R31" s="23"/>
      <c r="S31" s="23"/>
      <c r="T31" s="4"/>
      <c r="U31" s="79"/>
      <c r="V31" s="22"/>
      <c r="W31" s="23"/>
      <c r="X31" s="23"/>
      <c r="Y31" s="23"/>
      <c r="Z31" s="23"/>
      <c r="AA31" s="23"/>
      <c r="AB31" s="4"/>
      <c r="AC31" s="25"/>
      <c r="AD31" s="26"/>
      <c r="AE31" s="23"/>
      <c r="AF31" s="23"/>
      <c r="AG31" s="23"/>
      <c r="AH31" s="23"/>
      <c r="AI31" s="4"/>
      <c r="AJ31" s="79"/>
      <c r="AK31" s="22"/>
      <c r="AL31" s="23"/>
      <c r="AM31" s="23"/>
      <c r="AN31" s="23"/>
      <c r="AO31" s="23"/>
      <c r="AP31" s="23"/>
      <c r="AQ31" s="4"/>
      <c r="AR31" s="25"/>
      <c r="AS31" s="26"/>
      <c r="AT31" s="23"/>
      <c r="AU31" s="23"/>
      <c r="AV31" s="23"/>
      <c r="AW31" s="23"/>
      <c r="AX31" s="4"/>
      <c r="AY31" s="79"/>
      <c r="AZ31" s="22"/>
      <c r="BA31" s="23"/>
      <c r="BB31" s="23">
        <v>30</v>
      </c>
      <c r="BC31" s="23"/>
      <c r="BD31" s="23"/>
      <c r="BE31" s="4">
        <v>2</v>
      </c>
      <c r="BF31" s="25" t="s">
        <v>24</v>
      </c>
      <c r="BG31" s="26">
        <f t="shared" si="1"/>
        <v>2</v>
      </c>
      <c r="BH31" s="27">
        <v>2</v>
      </c>
    </row>
    <row r="32" spans="1:60" s="40" customFormat="1" ht="24.95" customHeight="1" thickBot="1" x14ac:dyDescent="0.3">
      <c r="A32" s="175" t="s">
        <v>194</v>
      </c>
      <c r="B32" s="176"/>
      <c r="C32" s="177"/>
      <c r="D32" s="98">
        <f>SUM(D22:D31)</f>
        <v>375</v>
      </c>
      <c r="E32" s="92">
        <f>SUM(E22:E31)</f>
        <v>75</v>
      </c>
      <c r="F32" s="93">
        <f>SUM(F22:F31)</f>
        <v>150</v>
      </c>
      <c r="G32" s="93">
        <f t="shared" ref="G32:M32" si="61">SUM(G22:G31)</f>
        <v>60</v>
      </c>
      <c r="H32" s="93">
        <f t="shared" si="61"/>
        <v>0</v>
      </c>
      <c r="I32" s="93">
        <f t="shared" si="61"/>
        <v>90</v>
      </c>
      <c r="J32" s="93">
        <f t="shared" si="61"/>
        <v>0</v>
      </c>
      <c r="K32" s="93">
        <f t="shared" si="61"/>
        <v>0</v>
      </c>
      <c r="L32" s="93">
        <f t="shared" si="61"/>
        <v>0</v>
      </c>
      <c r="M32" s="99">
        <f t="shared" si="61"/>
        <v>0</v>
      </c>
      <c r="N32" s="94">
        <f>SUM(N22:N31)</f>
        <v>30</v>
      </c>
      <c r="O32" s="93">
        <f t="shared" ref="O32:T32" si="62">SUM(O22:O31)</f>
        <v>60</v>
      </c>
      <c r="P32" s="93">
        <f t="shared" si="62"/>
        <v>0</v>
      </c>
      <c r="Q32" s="93">
        <f t="shared" si="62"/>
        <v>0</v>
      </c>
      <c r="R32" s="93">
        <f t="shared" si="62"/>
        <v>0</v>
      </c>
      <c r="S32" s="93">
        <f t="shared" si="62"/>
        <v>0</v>
      </c>
      <c r="T32" s="57">
        <f t="shared" si="62"/>
        <v>9</v>
      </c>
      <c r="U32" s="86"/>
      <c r="V32" s="97">
        <f t="shared" ref="V32:AB32" si="63">SUM(V22:V31)</f>
        <v>15</v>
      </c>
      <c r="W32" s="93">
        <f t="shared" si="63"/>
        <v>30</v>
      </c>
      <c r="X32" s="93">
        <f t="shared" si="63"/>
        <v>0</v>
      </c>
      <c r="Y32" s="93">
        <f t="shared" si="63"/>
        <v>0</v>
      </c>
      <c r="Z32" s="93">
        <f t="shared" si="63"/>
        <v>0</v>
      </c>
      <c r="AA32" s="93">
        <f t="shared" si="63"/>
        <v>0</v>
      </c>
      <c r="AB32" s="57">
        <f t="shared" si="63"/>
        <v>5</v>
      </c>
      <c r="AC32" s="96"/>
      <c r="AD32" s="92">
        <f t="shared" ref="AD32:AI32" si="64">SUM(AD22:AD31)</f>
        <v>0</v>
      </c>
      <c r="AE32" s="93">
        <f t="shared" si="64"/>
        <v>0</v>
      </c>
      <c r="AF32" s="93">
        <f t="shared" si="64"/>
        <v>0</v>
      </c>
      <c r="AG32" s="93">
        <f t="shared" si="64"/>
        <v>60</v>
      </c>
      <c r="AH32" s="93">
        <f t="shared" si="64"/>
        <v>0</v>
      </c>
      <c r="AI32" s="57">
        <f t="shared" si="64"/>
        <v>6</v>
      </c>
      <c r="AJ32" s="86"/>
      <c r="AK32" s="97">
        <f t="shared" ref="AK32:AQ32" si="65">SUM(AK22:AK31)</f>
        <v>15</v>
      </c>
      <c r="AL32" s="93">
        <f t="shared" si="65"/>
        <v>30</v>
      </c>
      <c r="AM32" s="93">
        <f t="shared" si="65"/>
        <v>60</v>
      </c>
      <c r="AN32" s="93">
        <f t="shared" si="65"/>
        <v>0</v>
      </c>
      <c r="AO32" s="93">
        <f t="shared" si="65"/>
        <v>0</v>
      </c>
      <c r="AP32" s="93">
        <f t="shared" si="65"/>
        <v>0</v>
      </c>
      <c r="AQ32" s="57">
        <f t="shared" si="65"/>
        <v>12</v>
      </c>
      <c r="AR32" s="96"/>
      <c r="AS32" s="94">
        <f t="shared" ref="AS32:AX32" si="66">SUM(AS22:AS31)</f>
        <v>15</v>
      </c>
      <c r="AT32" s="93">
        <f t="shared" si="66"/>
        <v>30</v>
      </c>
      <c r="AU32" s="93">
        <f t="shared" si="66"/>
        <v>0</v>
      </c>
      <c r="AV32" s="93">
        <f t="shared" si="66"/>
        <v>0</v>
      </c>
      <c r="AW32" s="93">
        <f t="shared" si="66"/>
        <v>0</v>
      </c>
      <c r="AX32" s="57">
        <f t="shared" si="66"/>
        <v>4</v>
      </c>
      <c r="AY32" s="86"/>
      <c r="AZ32" s="97">
        <f t="shared" ref="AZ32:BE32" si="67">SUM(AZ22:AZ31)</f>
        <v>0</v>
      </c>
      <c r="BA32" s="93">
        <f t="shared" si="67"/>
        <v>0</v>
      </c>
      <c r="BB32" s="93">
        <f t="shared" si="67"/>
        <v>30</v>
      </c>
      <c r="BC32" s="93">
        <f t="shared" si="67"/>
        <v>0</v>
      </c>
      <c r="BD32" s="93">
        <f t="shared" si="67"/>
        <v>0</v>
      </c>
      <c r="BE32" s="57">
        <f t="shared" si="67"/>
        <v>2</v>
      </c>
      <c r="BF32" s="96"/>
      <c r="BG32" s="92">
        <f t="shared" ref="BG32:BH32" si="68">SUM(BG22:BG31)</f>
        <v>38</v>
      </c>
      <c r="BH32" s="99">
        <f t="shared" si="68"/>
        <v>34</v>
      </c>
    </row>
    <row r="33" spans="1:60" s="40" customFormat="1" ht="24.95" customHeight="1" thickBot="1" x14ac:dyDescent="0.3">
      <c r="A33" s="59"/>
      <c r="B33" s="170" t="s">
        <v>141</v>
      </c>
      <c r="C33" s="170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2"/>
      <c r="BH33" s="174"/>
    </row>
    <row r="34" spans="1:60" s="40" customFormat="1" ht="35.1" customHeight="1" x14ac:dyDescent="0.25">
      <c r="A34" s="64">
        <v>21</v>
      </c>
      <c r="B34" s="130" t="s">
        <v>36</v>
      </c>
      <c r="C34" s="133" t="s">
        <v>37</v>
      </c>
      <c r="D34" s="64">
        <f t="shared" ref="D34:D48" si="69">SUM(E34:M34)</f>
        <v>30</v>
      </c>
      <c r="E34" s="11"/>
      <c r="F34" s="12">
        <f t="shared" ref="F34:F48" si="70">O34+W34+AE34+AL34+AT34</f>
        <v>30</v>
      </c>
      <c r="G34" s="12"/>
      <c r="H34" s="12"/>
      <c r="I34" s="12"/>
      <c r="J34" s="12"/>
      <c r="K34" s="12"/>
      <c r="L34" s="12"/>
      <c r="M34" s="41"/>
      <c r="N34" s="17"/>
      <c r="O34" s="10">
        <v>30</v>
      </c>
      <c r="P34" s="10"/>
      <c r="Q34" s="10"/>
      <c r="R34" s="10"/>
      <c r="S34" s="10"/>
      <c r="T34" s="18">
        <v>3</v>
      </c>
      <c r="U34" s="78" t="s">
        <v>140</v>
      </c>
      <c r="V34" s="17"/>
      <c r="W34" s="10"/>
      <c r="X34" s="10"/>
      <c r="Y34" s="10"/>
      <c r="Z34" s="10"/>
      <c r="AA34" s="10"/>
      <c r="AB34" s="18"/>
      <c r="AC34" s="19"/>
      <c r="AD34" s="17"/>
      <c r="AE34" s="10"/>
      <c r="AF34" s="10"/>
      <c r="AG34" s="10"/>
      <c r="AH34" s="10"/>
      <c r="AI34" s="18"/>
      <c r="AJ34" s="78"/>
      <c r="AK34" s="17"/>
      <c r="AL34" s="10"/>
      <c r="AM34" s="10"/>
      <c r="AN34" s="10"/>
      <c r="AO34" s="10"/>
      <c r="AP34" s="10"/>
      <c r="AQ34" s="18"/>
      <c r="AR34" s="19"/>
      <c r="AS34" s="17"/>
      <c r="AT34" s="10"/>
      <c r="AU34" s="10"/>
      <c r="AV34" s="10"/>
      <c r="AW34" s="10"/>
      <c r="AX34" s="18"/>
      <c r="AY34" s="78"/>
      <c r="AZ34" s="17"/>
      <c r="BA34" s="10"/>
      <c r="BB34" s="10"/>
      <c r="BC34" s="10"/>
      <c r="BD34" s="10"/>
      <c r="BE34" s="18"/>
      <c r="BF34" s="19"/>
      <c r="BG34" s="13">
        <f t="shared" si="1"/>
        <v>3</v>
      </c>
      <c r="BH34" s="16"/>
    </row>
    <row r="35" spans="1:60" s="40" customFormat="1" ht="24.95" customHeight="1" x14ac:dyDescent="0.25">
      <c r="A35" s="65">
        <v>22</v>
      </c>
      <c r="B35" s="131" t="s">
        <v>38</v>
      </c>
      <c r="C35" s="134" t="s">
        <v>39</v>
      </c>
      <c r="D35" s="65">
        <f t="shared" si="69"/>
        <v>30</v>
      </c>
      <c r="E35" s="17"/>
      <c r="F35" s="10"/>
      <c r="G35" s="10">
        <f t="shared" ref="G35:G46" si="71">P35+X35+AF35+AM35+AU35+BA35</f>
        <v>30</v>
      </c>
      <c r="H35" s="10"/>
      <c r="I35" s="10"/>
      <c r="J35" s="10"/>
      <c r="K35" s="10"/>
      <c r="L35" s="10"/>
      <c r="M35" s="67"/>
      <c r="N35" s="17"/>
      <c r="O35" s="10"/>
      <c r="P35" s="10">
        <v>30</v>
      </c>
      <c r="Q35" s="10"/>
      <c r="R35" s="10"/>
      <c r="S35" s="10"/>
      <c r="T35" s="18">
        <v>2</v>
      </c>
      <c r="U35" s="78" t="s">
        <v>140</v>
      </c>
      <c r="V35" s="17"/>
      <c r="W35" s="10"/>
      <c r="X35" s="10"/>
      <c r="Y35" s="10"/>
      <c r="Z35" s="10"/>
      <c r="AA35" s="10"/>
      <c r="AB35" s="18"/>
      <c r="AC35" s="19"/>
      <c r="AD35" s="17"/>
      <c r="AE35" s="10"/>
      <c r="AF35" s="10"/>
      <c r="AG35" s="10"/>
      <c r="AH35" s="10"/>
      <c r="AI35" s="18"/>
      <c r="AJ35" s="78"/>
      <c r="AK35" s="17"/>
      <c r="AL35" s="10"/>
      <c r="AM35" s="10"/>
      <c r="AN35" s="10"/>
      <c r="AO35" s="10"/>
      <c r="AP35" s="10"/>
      <c r="AQ35" s="18"/>
      <c r="AR35" s="19"/>
      <c r="AS35" s="17"/>
      <c r="AT35" s="10"/>
      <c r="AU35" s="10"/>
      <c r="AV35" s="10"/>
      <c r="AW35" s="10"/>
      <c r="AX35" s="18"/>
      <c r="AY35" s="78"/>
      <c r="AZ35" s="17"/>
      <c r="BA35" s="10"/>
      <c r="BB35" s="10"/>
      <c r="BC35" s="10"/>
      <c r="BD35" s="10"/>
      <c r="BE35" s="18"/>
      <c r="BF35" s="19"/>
      <c r="BG35" s="9">
        <f t="shared" si="1"/>
        <v>2</v>
      </c>
      <c r="BH35" s="21"/>
    </row>
    <row r="36" spans="1:60" s="40" customFormat="1" ht="35.1" customHeight="1" x14ac:dyDescent="0.25">
      <c r="A36" s="65">
        <v>23</v>
      </c>
      <c r="B36" s="131" t="s">
        <v>40</v>
      </c>
      <c r="C36" s="134" t="s">
        <v>41</v>
      </c>
      <c r="D36" s="65">
        <f t="shared" si="69"/>
        <v>30</v>
      </c>
      <c r="E36" s="17"/>
      <c r="F36" s="10"/>
      <c r="G36" s="10">
        <f t="shared" si="71"/>
        <v>30</v>
      </c>
      <c r="H36" s="10"/>
      <c r="I36" s="10"/>
      <c r="J36" s="10"/>
      <c r="K36" s="10"/>
      <c r="L36" s="10"/>
      <c r="M36" s="67"/>
      <c r="N36" s="17"/>
      <c r="O36" s="10"/>
      <c r="P36" s="10">
        <v>30</v>
      </c>
      <c r="Q36" s="10"/>
      <c r="R36" s="10"/>
      <c r="S36" s="10"/>
      <c r="T36" s="18">
        <v>2</v>
      </c>
      <c r="U36" s="78" t="s">
        <v>140</v>
      </c>
      <c r="V36" s="17"/>
      <c r="W36" s="10"/>
      <c r="X36" s="10"/>
      <c r="Y36" s="10"/>
      <c r="Z36" s="10"/>
      <c r="AA36" s="10"/>
      <c r="AB36" s="18"/>
      <c r="AC36" s="19"/>
      <c r="AD36" s="17"/>
      <c r="AE36" s="10"/>
      <c r="AF36" s="10"/>
      <c r="AG36" s="10"/>
      <c r="AH36" s="10"/>
      <c r="AI36" s="18"/>
      <c r="AJ36" s="78"/>
      <c r="AK36" s="17"/>
      <c r="AL36" s="10"/>
      <c r="AM36" s="10"/>
      <c r="AN36" s="10"/>
      <c r="AO36" s="10"/>
      <c r="AP36" s="10"/>
      <c r="AQ36" s="18"/>
      <c r="AR36" s="19"/>
      <c r="AS36" s="17"/>
      <c r="AT36" s="10"/>
      <c r="AU36" s="10"/>
      <c r="AV36" s="10"/>
      <c r="AW36" s="10"/>
      <c r="AX36" s="18"/>
      <c r="AY36" s="78"/>
      <c r="AZ36" s="17"/>
      <c r="BA36" s="10"/>
      <c r="BB36" s="10"/>
      <c r="BC36" s="10"/>
      <c r="BD36" s="10"/>
      <c r="BE36" s="18"/>
      <c r="BF36" s="19"/>
      <c r="BG36" s="9">
        <f t="shared" si="1"/>
        <v>2</v>
      </c>
      <c r="BH36" s="21"/>
    </row>
    <row r="37" spans="1:60" s="40" customFormat="1" ht="35.1" customHeight="1" x14ac:dyDescent="0.25">
      <c r="A37" s="65">
        <v>24</v>
      </c>
      <c r="B37" s="131" t="s">
        <v>42</v>
      </c>
      <c r="C37" s="134" t="s">
        <v>43</v>
      </c>
      <c r="D37" s="65">
        <f t="shared" si="69"/>
        <v>15</v>
      </c>
      <c r="E37" s="17"/>
      <c r="F37" s="10">
        <f t="shared" si="70"/>
        <v>15</v>
      </c>
      <c r="G37" s="10"/>
      <c r="H37" s="10"/>
      <c r="I37" s="10"/>
      <c r="J37" s="10"/>
      <c r="K37" s="10"/>
      <c r="L37" s="10"/>
      <c r="M37" s="67"/>
      <c r="N37" s="17"/>
      <c r="O37" s="10"/>
      <c r="P37" s="10"/>
      <c r="Q37" s="10"/>
      <c r="R37" s="10"/>
      <c r="S37" s="10"/>
      <c r="T37" s="18"/>
      <c r="U37" s="78"/>
      <c r="V37" s="17"/>
      <c r="W37" s="10">
        <v>15</v>
      </c>
      <c r="X37" s="10"/>
      <c r="Y37" s="10"/>
      <c r="Z37" s="10"/>
      <c r="AA37" s="10"/>
      <c r="AB37" s="18">
        <v>1</v>
      </c>
      <c r="AC37" s="19" t="s">
        <v>140</v>
      </c>
      <c r="AD37" s="17"/>
      <c r="AE37" s="10"/>
      <c r="AF37" s="10"/>
      <c r="AG37" s="10"/>
      <c r="AH37" s="10"/>
      <c r="AI37" s="18"/>
      <c r="AJ37" s="78"/>
      <c r="AK37" s="17"/>
      <c r="AL37" s="10"/>
      <c r="AM37" s="10"/>
      <c r="AN37" s="10"/>
      <c r="AO37" s="10"/>
      <c r="AP37" s="10"/>
      <c r="AQ37" s="18"/>
      <c r="AR37" s="19"/>
      <c r="AS37" s="17"/>
      <c r="AT37" s="10"/>
      <c r="AU37" s="10"/>
      <c r="AV37" s="10"/>
      <c r="AW37" s="10"/>
      <c r="AX37" s="18"/>
      <c r="AY37" s="78"/>
      <c r="AZ37" s="17"/>
      <c r="BA37" s="10"/>
      <c r="BB37" s="10"/>
      <c r="BC37" s="10"/>
      <c r="BD37" s="10"/>
      <c r="BE37" s="18"/>
      <c r="BF37" s="19"/>
      <c r="BG37" s="9">
        <f t="shared" si="1"/>
        <v>1</v>
      </c>
      <c r="BH37" s="21"/>
    </row>
    <row r="38" spans="1:60" s="40" customFormat="1" ht="35.1" customHeight="1" x14ac:dyDescent="0.25">
      <c r="A38" s="65">
        <v>25</v>
      </c>
      <c r="B38" s="131" t="s">
        <v>44</v>
      </c>
      <c r="C38" s="134" t="s">
        <v>45</v>
      </c>
      <c r="D38" s="65">
        <f t="shared" si="69"/>
        <v>45</v>
      </c>
      <c r="E38" s="17"/>
      <c r="F38" s="10"/>
      <c r="G38" s="10">
        <f t="shared" si="71"/>
        <v>45</v>
      </c>
      <c r="H38" s="10"/>
      <c r="I38" s="10"/>
      <c r="J38" s="10"/>
      <c r="K38" s="10"/>
      <c r="L38" s="10"/>
      <c r="M38" s="67"/>
      <c r="N38" s="17"/>
      <c r="O38" s="10"/>
      <c r="P38" s="10"/>
      <c r="Q38" s="10"/>
      <c r="R38" s="10"/>
      <c r="S38" s="10"/>
      <c r="T38" s="18"/>
      <c r="U38" s="78"/>
      <c r="V38" s="17"/>
      <c r="W38" s="10"/>
      <c r="X38" s="10">
        <v>45</v>
      </c>
      <c r="Y38" s="10"/>
      <c r="Z38" s="10"/>
      <c r="AA38" s="10"/>
      <c r="AB38" s="18">
        <v>3</v>
      </c>
      <c r="AC38" s="19" t="s">
        <v>17</v>
      </c>
      <c r="AD38" s="17"/>
      <c r="AE38" s="10"/>
      <c r="AF38" s="10"/>
      <c r="AG38" s="10"/>
      <c r="AH38" s="10"/>
      <c r="AI38" s="18"/>
      <c r="AJ38" s="78"/>
      <c r="AK38" s="17"/>
      <c r="AL38" s="10"/>
      <c r="AM38" s="10"/>
      <c r="AN38" s="10"/>
      <c r="AO38" s="10"/>
      <c r="AP38" s="10"/>
      <c r="AQ38" s="18"/>
      <c r="AR38" s="19"/>
      <c r="AS38" s="17"/>
      <c r="AT38" s="10"/>
      <c r="AU38" s="10"/>
      <c r="AV38" s="10"/>
      <c r="AW38" s="10"/>
      <c r="AX38" s="18"/>
      <c r="AY38" s="78"/>
      <c r="AZ38" s="17"/>
      <c r="BA38" s="10"/>
      <c r="BB38" s="10"/>
      <c r="BC38" s="10"/>
      <c r="BD38" s="10"/>
      <c r="BE38" s="18"/>
      <c r="BF38" s="19"/>
      <c r="BG38" s="9">
        <f t="shared" si="1"/>
        <v>3</v>
      </c>
      <c r="BH38" s="21"/>
    </row>
    <row r="39" spans="1:60" s="40" customFormat="1" ht="24.95" customHeight="1" x14ac:dyDescent="0.25">
      <c r="A39" s="65">
        <v>26</v>
      </c>
      <c r="B39" s="131" t="s">
        <v>46</v>
      </c>
      <c r="C39" s="134" t="s">
        <v>47</v>
      </c>
      <c r="D39" s="65">
        <f t="shared" si="69"/>
        <v>30</v>
      </c>
      <c r="E39" s="17"/>
      <c r="F39" s="10">
        <f t="shared" si="70"/>
        <v>30</v>
      </c>
      <c r="G39" s="10"/>
      <c r="H39" s="10"/>
      <c r="I39" s="10"/>
      <c r="J39" s="10"/>
      <c r="K39" s="10"/>
      <c r="L39" s="10"/>
      <c r="M39" s="67"/>
      <c r="N39" s="17"/>
      <c r="O39" s="10"/>
      <c r="P39" s="10"/>
      <c r="Q39" s="10"/>
      <c r="R39" s="10"/>
      <c r="S39" s="10"/>
      <c r="T39" s="18"/>
      <c r="U39" s="78"/>
      <c r="V39" s="17"/>
      <c r="W39" s="10">
        <v>30</v>
      </c>
      <c r="X39" s="10"/>
      <c r="Y39" s="10"/>
      <c r="Z39" s="10"/>
      <c r="AA39" s="10"/>
      <c r="AB39" s="18">
        <v>2</v>
      </c>
      <c r="AC39" s="19" t="s">
        <v>140</v>
      </c>
      <c r="AD39" s="17"/>
      <c r="AE39" s="10"/>
      <c r="AF39" s="10"/>
      <c r="AG39" s="10"/>
      <c r="AH39" s="10"/>
      <c r="AI39" s="18"/>
      <c r="AJ39" s="78"/>
      <c r="AK39" s="17"/>
      <c r="AL39" s="10"/>
      <c r="AM39" s="10"/>
      <c r="AN39" s="10"/>
      <c r="AO39" s="10"/>
      <c r="AP39" s="10"/>
      <c r="AQ39" s="18"/>
      <c r="AR39" s="19"/>
      <c r="AS39" s="17"/>
      <c r="AT39" s="10"/>
      <c r="AU39" s="10"/>
      <c r="AV39" s="10"/>
      <c r="AW39" s="10"/>
      <c r="AX39" s="18"/>
      <c r="AY39" s="78"/>
      <c r="AZ39" s="17"/>
      <c r="BA39" s="10"/>
      <c r="BB39" s="10"/>
      <c r="BC39" s="10"/>
      <c r="BD39" s="10"/>
      <c r="BE39" s="18"/>
      <c r="BF39" s="19"/>
      <c r="BG39" s="9">
        <f t="shared" si="1"/>
        <v>2</v>
      </c>
      <c r="BH39" s="21"/>
    </row>
    <row r="40" spans="1:60" s="40" customFormat="1" ht="24.95" customHeight="1" x14ac:dyDescent="0.25">
      <c r="A40" s="65">
        <v>27</v>
      </c>
      <c r="B40" s="131" t="s">
        <v>48</v>
      </c>
      <c r="C40" s="134" t="s">
        <v>49</v>
      </c>
      <c r="D40" s="65">
        <f t="shared" si="69"/>
        <v>30</v>
      </c>
      <c r="E40" s="17"/>
      <c r="F40" s="10"/>
      <c r="G40" s="10"/>
      <c r="H40" s="10"/>
      <c r="I40" s="10">
        <f t="shared" ref="I40:I47" si="72">Y40+AG40+BB40</f>
        <v>30</v>
      </c>
      <c r="J40" s="10"/>
      <c r="K40" s="10"/>
      <c r="L40" s="10"/>
      <c r="M40" s="67"/>
      <c r="N40" s="17"/>
      <c r="O40" s="10"/>
      <c r="P40" s="10"/>
      <c r="Q40" s="10"/>
      <c r="R40" s="10"/>
      <c r="S40" s="10"/>
      <c r="T40" s="18"/>
      <c r="U40" s="78"/>
      <c r="V40" s="17"/>
      <c r="W40" s="10"/>
      <c r="X40" s="10"/>
      <c r="Y40" s="10">
        <v>30</v>
      </c>
      <c r="Z40" s="10"/>
      <c r="AA40" s="10"/>
      <c r="AB40" s="18">
        <v>3</v>
      </c>
      <c r="AC40" s="19" t="s">
        <v>140</v>
      </c>
      <c r="AD40" s="17"/>
      <c r="AE40" s="10"/>
      <c r="AF40" s="10"/>
      <c r="AG40" s="10"/>
      <c r="AH40" s="10"/>
      <c r="AI40" s="18"/>
      <c r="AJ40" s="78"/>
      <c r="AK40" s="17"/>
      <c r="AL40" s="10"/>
      <c r="AM40" s="10"/>
      <c r="AN40" s="10"/>
      <c r="AO40" s="10"/>
      <c r="AP40" s="10"/>
      <c r="AQ40" s="18"/>
      <c r="AR40" s="19"/>
      <c r="AS40" s="17"/>
      <c r="AT40" s="10"/>
      <c r="AU40" s="10"/>
      <c r="AV40" s="10"/>
      <c r="AW40" s="10"/>
      <c r="AX40" s="18"/>
      <c r="AY40" s="78"/>
      <c r="AZ40" s="17"/>
      <c r="BA40" s="10"/>
      <c r="BB40" s="10"/>
      <c r="BC40" s="10"/>
      <c r="BD40" s="10"/>
      <c r="BE40" s="18"/>
      <c r="BF40" s="19"/>
      <c r="BG40" s="9">
        <f t="shared" si="1"/>
        <v>3</v>
      </c>
      <c r="BH40" s="21">
        <v>3</v>
      </c>
    </row>
    <row r="41" spans="1:60" s="40" customFormat="1" ht="24.95" customHeight="1" x14ac:dyDescent="0.25">
      <c r="A41" s="65">
        <v>28</v>
      </c>
      <c r="B41" s="131" t="s">
        <v>50</v>
      </c>
      <c r="C41" s="134" t="s">
        <v>51</v>
      </c>
      <c r="D41" s="65">
        <f t="shared" si="69"/>
        <v>30</v>
      </c>
      <c r="E41" s="17"/>
      <c r="F41" s="10"/>
      <c r="G41" s="10">
        <f t="shared" si="71"/>
        <v>30</v>
      </c>
      <c r="H41" s="10"/>
      <c r="I41" s="10"/>
      <c r="J41" s="10"/>
      <c r="K41" s="10"/>
      <c r="L41" s="10"/>
      <c r="M41" s="67"/>
      <c r="N41" s="17"/>
      <c r="O41" s="10"/>
      <c r="P41" s="10"/>
      <c r="Q41" s="10"/>
      <c r="R41" s="10"/>
      <c r="S41" s="10"/>
      <c r="T41" s="18"/>
      <c r="U41" s="78"/>
      <c r="V41" s="17"/>
      <c r="W41" s="10"/>
      <c r="X41" s="10">
        <v>30</v>
      </c>
      <c r="Y41" s="10"/>
      <c r="Z41" s="10"/>
      <c r="AA41" s="10"/>
      <c r="AB41" s="18">
        <v>3</v>
      </c>
      <c r="AC41" s="19" t="s">
        <v>17</v>
      </c>
      <c r="AD41" s="17"/>
      <c r="AE41" s="10"/>
      <c r="AF41" s="10"/>
      <c r="AG41" s="10"/>
      <c r="AH41" s="10"/>
      <c r="AI41" s="18"/>
      <c r="AJ41" s="78"/>
      <c r="AK41" s="17"/>
      <c r="AL41" s="10"/>
      <c r="AM41" s="10"/>
      <c r="AN41" s="10"/>
      <c r="AO41" s="10"/>
      <c r="AP41" s="10"/>
      <c r="AQ41" s="18"/>
      <c r="AR41" s="19"/>
      <c r="AS41" s="17"/>
      <c r="AT41" s="10"/>
      <c r="AU41" s="10"/>
      <c r="AV41" s="10"/>
      <c r="AW41" s="10"/>
      <c r="AX41" s="18"/>
      <c r="AY41" s="78"/>
      <c r="AZ41" s="17"/>
      <c r="BA41" s="10"/>
      <c r="BB41" s="10"/>
      <c r="BC41" s="10"/>
      <c r="BD41" s="10"/>
      <c r="BE41" s="18"/>
      <c r="BF41" s="19"/>
      <c r="BG41" s="9">
        <f t="shared" si="1"/>
        <v>3</v>
      </c>
      <c r="BH41" s="21">
        <v>3</v>
      </c>
    </row>
    <row r="42" spans="1:60" s="40" customFormat="1" ht="24.95" customHeight="1" x14ac:dyDescent="0.25">
      <c r="A42" s="65">
        <v>29</v>
      </c>
      <c r="B42" s="65" t="s">
        <v>53</v>
      </c>
      <c r="C42" s="140" t="s">
        <v>54</v>
      </c>
      <c r="D42" s="65">
        <f t="shared" si="69"/>
        <v>30</v>
      </c>
      <c r="E42" s="17"/>
      <c r="F42" s="10">
        <f t="shared" si="70"/>
        <v>30</v>
      </c>
      <c r="G42" s="10"/>
      <c r="H42" s="10"/>
      <c r="I42" s="10"/>
      <c r="J42" s="10"/>
      <c r="K42" s="10"/>
      <c r="L42" s="10"/>
      <c r="M42" s="67"/>
      <c r="N42" s="17"/>
      <c r="O42" s="10"/>
      <c r="P42" s="10"/>
      <c r="Q42" s="10"/>
      <c r="R42" s="10"/>
      <c r="S42" s="10"/>
      <c r="T42" s="18"/>
      <c r="U42" s="78"/>
      <c r="V42" s="17"/>
      <c r="W42" s="10"/>
      <c r="X42" s="10"/>
      <c r="Y42" s="10"/>
      <c r="Z42" s="10"/>
      <c r="AA42" s="10"/>
      <c r="AB42" s="18"/>
      <c r="AC42" s="19"/>
      <c r="AD42" s="17"/>
      <c r="AE42" s="10">
        <v>30</v>
      </c>
      <c r="AF42" s="10"/>
      <c r="AG42" s="10"/>
      <c r="AH42" s="10"/>
      <c r="AI42" s="18">
        <v>2</v>
      </c>
      <c r="AJ42" s="78" t="s">
        <v>17</v>
      </c>
      <c r="AK42" s="17"/>
      <c r="AL42" s="10"/>
      <c r="AM42" s="10"/>
      <c r="AN42" s="10"/>
      <c r="AO42" s="10"/>
      <c r="AP42" s="10"/>
      <c r="AQ42" s="18"/>
      <c r="AR42" s="19"/>
      <c r="AS42" s="17"/>
      <c r="AT42" s="10"/>
      <c r="AU42" s="10"/>
      <c r="AV42" s="10"/>
      <c r="AW42" s="10"/>
      <c r="AX42" s="18"/>
      <c r="AY42" s="78"/>
      <c r="AZ42" s="17"/>
      <c r="BA42" s="10"/>
      <c r="BB42" s="10"/>
      <c r="BC42" s="10"/>
      <c r="BD42" s="10"/>
      <c r="BE42" s="18"/>
      <c r="BF42" s="19"/>
      <c r="BG42" s="9">
        <f t="shared" si="1"/>
        <v>2</v>
      </c>
      <c r="BH42" s="21"/>
    </row>
    <row r="43" spans="1:60" s="40" customFormat="1" ht="24.95" customHeight="1" x14ac:dyDescent="0.25">
      <c r="A43" s="65">
        <v>30</v>
      </c>
      <c r="B43" s="131" t="s">
        <v>55</v>
      </c>
      <c r="C43" s="134" t="s">
        <v>69</v>
      </c>
      <c r="D43" s="65">
        <f t="shared" si="69"/>
        <v>90</v>
      </c>
      <c r="E43" s="17"/>
      <c r="F43" s="10"/>
      <c r="G43" s="10"/>
      <c r="H43" s="10"/>
      <c r="I43" s="10"/>
      <c r="J43" s="10">
        <f t="shared" ref="J43" si="73">AN43+AV43+BC43</f>
        <v>90</v>
      </c>
      <c r="K43" s="10"/>
      <c r="L43" s="10"/>
      <c r="M43" s="67"/>
      <c r="N43" s="17"/>
      <c r="O43" s="10"/>
      <c r="P43" s="10"/>
      <c r="Q43" s="10"/>
      <c r="R43" s="10"/>
      <c r="S43" s="10"/>
      <c r="T43" s="18"/>
      <c r="U43" s="78"/>
      <c r="V43" s="17"/>
      <c r="W43" s="10"/>
      <c r="X43" s="10"/>
      <c r="Y43" s="10"/>
      <c r="Z43" s="10"/>
      <c r="AA43" s="10"/>
      <c r="AB43" s="18"/>
      <c r="AC43" s="19"/>
      <c r="AD43" s="17"/>
      <c r="AE43" s="10"/>
      <c r="AF43" s="10"/>
      <c r="AG43" s="10"/>
      <c r="AH43" s="10"/>
      <c r="AI43" s="18"/>
      <c r="AJ43" s="78"/>
      <c r="AK43" s="17"/>
      <c r="AL43" s="10"/>
      <c r="AM43" s="10"/>
      <c r="AN43" s="10">
        <v>30</v>
      </c>
      <c r="AO43" s="10"/>
      <c r="AP43" s="10"/>
      <c r="AQ43" s="18">
        <v>2</v>
      </c>
      <c r="AR43" s="19" t="s">
        <v>22</v>
      </c>
      <c r="AS43" s="17"/>
      <c r="AT43" s="10"/>
      <c r="AU43" s="10"/>
      <c r="AV43" s="10">
        <v>30</v>
      </c>
      <c r="AW43" s="10"/>
      <c r="AX43" s="18">
        <v>2</v>
      </c>
      <c r="AY43" s="78" t="s">
        <v>22</v>
      </c>
      <c r="AZ43" s="17"/>
      <c r="BA43" s="10"/>
      <c r="BB43" s="10"/>
      <c r="BC43" s="10">
        <v>30</v>
      </c>
      <c r="BD43" s="10"/>
      <c r="BE43" s="18">
        <v>6</v>
      </c>
      <c r="BF43" s="19" t="s">
        <v>22</v>
      </c>
      <c r="BG43" s="9">
        <f t="shared" si="1"/>
        <v>10</v>
      </c>
      <c r="BH43" s="21"/>
    </row>
    <row r="44" spans="1:60" s="40" customFormat="1" ht="24.95" customHeight="1" x14ac:dyDescent="0.25">
      <c r="A44" s="65">
        <v>31</v>
      </c>
      <c r="B44" s="131" t="s">
        <v>56</v>
      </c>
      <c r="C44" s="134" t="s">
        <v>57</v>
      </c>
      <c r="D44" s="65">
        <f t="shared" si="69"/>
        <v>30</v>
      </c>
      <c r="E44" s="17"/>
      <c r="F44" s="10">
        <f t="shared" si="70"/>
        <v>30</v>
      </c>
      <c r="G44" s="10"/>
      <c r="H44" s="10"/>
      <c r="I44" s="10"/>
      <c r="J44" s="10"/>
      <c r="K44" s="10"/>
      <c r="L44" s="10"/>
      <c r="M44" s="67"/>
      <c r="N44" s="17"/>
      <c r="O44" s="10"/>
      <c r="P44" s="10"/>
      <c r="Q44" s="10"/>
      <c r="R44" s="10"/>
      <c r="S44" s="10"/>
      <c r="T44" s="18"/>
      <c r="U44" s="78"/>
      <c r="V44" s="17"/>
      <c r="W44" s="10"/>
      <c r="X44" s="10"/>
      <c r="Y44" s="10"/>
      <c r="Z44" s="10"/>
      <c r="AA44" s="10"/>
      <c r="AB44" s="18"/>
      <c r="AC44" s="19"/>
      <c r="AD44" s="17"/>
      <c r="AE44" s="10"/>
      <c r="AF44" s="10"/>
      <c r="AG44" s="10"/>
      <c r="AH44" s="10"/>
      <c r="AI44" s="18"/>
      <c r="AJ44" s="78"/>
      <c r="AK44" s="17"/>
      <c r="AL44" s="10"/>
      <c r="AM44" s="10"/>
      <c r="AN44" s="10"/>
      <c r="AO44" s="10"/>
      <c r="AP44" s="10"/>
      <c r="AQ44" s="18"/>
      <c r="AR44" s="19"/>
      <c r="AS44" s="17"/>
      <c r="AT44" s="10">
        <v>30</v>
      </c>
      <c r="AU44" s="10"/>
      <c r="AV44" s="10"/>
      <c r="AW44" s="10"/>
      <c r="AX44" s="18">
        <v>2</v>
      </c>
      <c r="AY44" s="78" t="s">
        <v>17</v>
      </c>
      <c r="AZ44" s="17"/>
      <c r="BA44" s="10"/>
      <c r="BB44" s="10"/>
      <c r="BC44" s="10"/>
      <c r="BD44" s="10"/>
      <c r="BE44" s="18"/>
      <c r="BF44" s="19"/>
      <c r="BG44" s="9">
        <f t="shared" si="1"/>
        <v>2</v>
      </c>
      <c r="BH44" s="21"/>
    </row>
    <row r="45" spans="1:60" s="40" customFormat="1" ht="24.95" customHeight="1" x14ac:dyDescent="0.25">
      <c r="A45" s="65">
        <v>32</v>
      </c>
      <c r="B45" s="131" t="s">
        <v>58</v>
      </c>
      <c r="C45" s="134" t="s">
        <v>59</v>
      </c>
      <c r="D45" s="65">
        <f t="shared" si="69"/>
        <v>30</v>
      </c>
      <c r="E45" s="17"/>
      <c r="F45" s="10"/>
      <c r="G45" s="10">
        <f t="shared" si="71"/>
        <v>30</v>
      </c>
      <c r="H45" s="10"/>
      <c r="I45" s="10"/>
      <c r="J45" s="10"/>
      <c r="K45" s="10"/>
      <c r="L45" s="10"/>
      <c r="M45" s="67"/>
      <c r="N45" s="17"/>
      <c r="O45" s="10"/>
      <c r="P45" s="10"/>
      <c r="Q45" s="10"/>
      <c r="R45" s="10"/>
      <c r="S45" s="10"/>
      <c r="T45" s="18"/>
      <c r="U45" s="78"/>
      <c r="V45" s="17"/>
      <c r="W45" s="10"/>
      <c r="X45" s="10"/>
      <c r="Y45" s="10"/>
      <c r="Z45" s="10"/>
      <c r="AA45" s="10"/>
      <c r="AB45" s="18"/>
      <c r="AC45" s="19"/>
      <c r="AD45" s="17"/>
      <c r="AE45" s="10"/>
      <c r="AF45" s="10"/>
      <c r="AG45" s="10"/>
      <c r="AH45" s="10"/>
      <c r="AI45" s="18"/>
      <c r="AJ45" s="78"/>
      <c r="AK45" s="17"/>
      <c r="AL45" s="10"/>
      <c r="AM45" s="10"/>
      <c r="AN45" s="10"/>
      <c r="AO45" s="10"/>
      <c r="AP45" s="10"/>
      <c r="AQ45" s="18"/>
      <c r="AR45" s="19"/>
      <c r="AS45" s="17"/>
      <c r="AT45" s="10"/>
      <c r="AU45" s="10"/>
      <c r="AV45" s="10"/>
      <c r="AW45" s="10"/>
      <c r="AX45" s="18"/>
      <c r="AY45" s="78"/>
      <c r="AZ45" s="17"/>
      <c r="BA45" s="10">
        <v>30</v>
      </c>
      <c r="BB45" s="10"/>
      <c r="BC45" s="10"/>
      <c r="BD45" s="10"/>
      <c r="BE45" s="18">
        <v>2</v>
      </c>
      <c r="BF45" s="19" t="s">
        <v>17</v>
      </c>
      <c r="BG45" s="9">
        <f t="shared" si="1"/>
        <v>2</v>
      </c>
      <c r="BH45" s="21">
        <v>2</v>
      </c>
    </row>
    <row r="46" spans="1:60" s="40" customFormat="1" ht="24.95" customHeight="1" x14ac:dyDescent="0.25">
      <c r="A46" s="65">
        <v>33</v>
      </c>
      <c r="B46" s="65" t="s">
        <v>60</v>
      </c>
      <c r="C46" s="140" t="s">
        <v>61</v>
      </c>
      <c r="D46" s="65">
        <f t="shared" si="69"/>
        <v>30</v>
      </c>
      <c r="E46" s="17"/>
      <c r="F46" s="10"/>
      <c r="G46" s="10">
        <f t="shared" si="71"/>
        <v>30</v>
      </c>
      <c r="H46" s="10"/>
      <c r="I46" s="10"/>
      <c r="J46" s="10"/>
      <c r="K46" s="10"/>
      <c r="L46" s="10"/>
      <c r="M46" s="67"/>
      <c r="N46" s="17"/>
      <c r="O46" s="10"/>
      <c r="P46" s="10"/>
      <c r="Q46" s="10"/>
      <c r="R46" s="10"/>
      <c r="S46" s="10"/>
      <c r="T46" s="18"/>
      <c r="U46" s="78"/>
      <c r="V46" s="17"/>
      <c r="W46" s="10"/>
      <c r="X46" s="10"/>
      <c r="Y46" s="10"/>
      <c r="Z46" s="10"/>
      <c r="AA46" s="10"/>
      <c r="AB46" s="18"/>
      <c r="AC46" s="19"/>
      <c r="AD46" s="17"/>
      <c r="AE46" s="10"/>
      <c r="AF46" s="10"/>
      <c r="AG46" s="10"/>
      <c r="AH46" s="10"/>
      <c r="AI46" s="18"/>
      <c r="AJ46" s="78"/>
      <c r="AK46" s="17"/>
      <c r="AL46" s="10"/>
      <c r="AM46" s="10"/>
      <c r="AN46" s="10"/>
      <c r="AO46" s="10"/>
      <c r="AP46" s="10"/>
      <c r="AQ46" s="18"/>
      <c r="AR46" s="19"/>
      <c r="AS46" s="17"/>
      <c r="AT46" s="10"/>
      <c r="AU46" s="10">
        <v>30</v>
      </c>
      <c r="AV46" s="10"/>
      <c r="AW46" s="10"/>
      <c r="AX46" s="18">
        <v>2</v>
      </c>
      <c r="AY46" s="78" t="s">
        <v>17</v>
      </c>
      <c r="AZ46" s="17"/>
      <c r="BA46" s="10"/>
      <c r="BB46" s="10"/>
      <c r="BC46" s="10"/>
      <c r="BD46" s="10"/>
      <c r="BE46" s="18"/>
      <c r="BF46" s="19"/>
      <c r="BG46" s="9">
        <f t="shared" si="1"/>
        <v>2</v>
      </c>
      <c r="BH46" s="21"/>
    </row>
    <row r="47" spans="1:60" s="40" customFormat="1" ht="24.95" customHeight="1" x14ac:dyDescent="0.25">
      <c r="A47" s="65">
        <v>34</v>
      </c>
      <c r="B47" s="65" t="s">
        <v>64</v>
      </c>
      <c r="C47" s="140" t="s">
        <v>65</v>
      </c>
      <c r="D47" s="65">
        <f t="shared" si="69"/>
        <v>20</v>
      </c>
      <c r="E47" s="17"/>
      <c r="F47" s="10"/>
      <c r="G47" s="10"/>
      <c r="H47" s="10"/>
      <c r="I47" s="10">
        <f t="shared" si="72"/>
        <v>20</v>
      </c>
      <c r="J47" s="10"/>
      <c r="K47" s="10"/>
      <c r="L47" s="10"/>
      <c r="M47" s="67"/>
      <c r="N47" s="17"/>
      <c r="O47" s="10"/>
      <c r="P47" s="10"/>
      <c r="Q47" s="10"/>
      <c r="R47" s="10"/>
      <c r="S47" s="10"/>
      <c r="T47" s="18"/>
      <c r="U47" s="78"/>
      <c r="V47" s="17"/>
      <c r="W47" s="10"/>
      <c r="X47" s="10"/>
      <c r="Y47" s="10">
        <v>20</v>
      </c>
      <c r="Z47" s="10"/>
      <c r="AA47" s="10"/>
      <c r="AB47" s="18">
        <v>1</v>
      </c>
      <c r="AC47" s="19" t="s">
        <v>17</v>
      </c>
      <c r="AD47" s="17"/>
      <c r="AE47" s="10"/>
      <c r="AF47" s="10"/>
      <c r="AG47" s="10"/>
      <c r="AH47" s="10"/>
      <c r="AI47" s="18"/>
      <c r="AJ47" s="78"/>
      <c r="AK47" s="17"/>
      <c r="AL47" s="10"/>
      <c r="AM47" s="10"/>
      <c r="AN47" s="10"/>
      <c r="AO47" s="10"/>
      <c r="AP47" s="10"/>
      <c r="AQ47" s="18"/>
      <c r="AR47" s="19"/>
      <c r="AS47" s="17"/>
      <c r="AT47" s="10"/>
      <c r="AU47" s="10"/>
      <c r="AV47" s="10"/>
      <c r="AW47" s="10"/>
      <c r="AX47" s="18"/>
      <c r="AY47" s="78"/>
      <c r="AZ47" s="17"/>
      <c r="BA47" s="10"/>
      <c r="BB47" s="10"/>
      <c r="BC47" s="10"/>
      <c r="BD47" s="10"/>
      <c r="BE47" s="18"/>
      <c r="BF47" s="19"/>
      <c r="BG47" s="9">
        <f t="shared" si="1"/>
        <v>1</v>
      </c>
      <c r="BH47" s="21">
        <v>1</v>
      </c>
    </row>
    <row r="48" spans="1:60" s="40" customFormat="1" ht="35.1" customHeight="1" thickBot="1" x14ac:dyDescent="0.3">
      <c r="A48" s="66">
        <v>35</v>
      </c>
      <c r="B48" s="66" t="s">
        <v>66</v>
      </c>
      <c r="C48" s="141" t="s">
        <v>67</v>
      </c>
      <c r="D48" s="66">
        <f t="shared" si="69"/>
        <v>30</v>
      </c>
      <c r="E48" s="50"/>
      <c r="F48" s="49">
        <f t="shared" si="70"/>
        <v>30</v>
      </c>
      <c r="G48" s="49"/>
      <c r="H48" s="49"/>
      <c r="I48" s="49"/>
      <c r="J48" s="49"/>
      <c r="K48" s="49"/>
      <c r="L48" s="49"/>
      <c r="M48" s="90"/>
      <c r="N48" s="50"/>
      <c r="O48" s="49"/>
      <c r="P48" s="49"/>
      <c r="Q48" s="49"/>
      <c r="R48" s="49"/>
      <c r="S48" s="49"/>
      <c r="T48" s="51"/>
      <c r="U48" s="83"/>
      <c r="V48" s="50"/>
      <c r="W48" s="49"/>
      <c r="X48" s="49"/>
      <c r="Y48" s="49"/>
      <c r="Z48" s="49"/>
      <c r="AA48" s="49"/>
      <c r="AB48" s="51"/>
      <c r="AC48" s="91"/>
      <c r="AD48" s="50"/>
      <c r="AE48" s="49">
        <v>30</v>
      </c>
      <c r="AF48" s="49"/>
      <c r="AG48" s="49"/>
      <c r="AH48" s="49"/>
      <c r="AI48" s="51">
        <v>2</v>
      </c>
      <c r="AJ48" s="83" t="s">
        <v>17</v>
      </c>
      <c r="AK48" s="50"/>
      <c r="AL48" s="49"/>
      <c r="AM48" s="49"/>
      <c r="AN48" s="49"/>
      <c r="AO48" s="49"/>
      <c r="AP48" s="49"/>
      <c r="AQ48" s="51"/>
      <c r="AR48" s="91"/>
      <c r="AS48" s="50"/>
      <c r="AT48" s="49"/>
      <c r="AU48" s="49"/>
      <c r="AV48" s="49"/>
      <c r="AW48" s="49"/>
      <c r="AX48" s="51"/>
      <c r="AY48" s="83"/>
      <c r="AZ48" s="50"/>
      <c r="BA48" s="49"/>
      <c r="BB48" s="49"/>
      <c r="BC48" s="49"/>
      <c r="BD48" s="49"/>
      <c r="BE48" s="51"/>
      <c r="BF48" s="91"/>
      <c r="BG48" s="53">
        <f t="shared" si="1"/>
        <v>2</v>
      </c>
      <c r="BH48" s="54"/>
    </row>
    <row r="49" spans="1:60" s="40" customFormat="1" ht="24.95" customHeight="1" thickBot="1" x14ac:dyDescent="0.3">
      <c r="A49" s="175" t="s">
        <v>195</v>
      </c>
      <c r="B49" s="176"/>
      <c r="C49" s="177"/>
      <c r="D49" s="98">
        <f t="shared" ref="D49:T49" si="74">SUM(D34:D48)</f>
        <v>500</v>
      </c>
      <c r="E49" s="92">
        <f t="shared" si="74"/>
        <v>0</v>
      </c>
      <c r="F49" s="93">
        <f t="shared" si="74"/>
        <v>165</v>
      </c>
      <c r="G49" s="93">
        <f t="shared" si="74"/>
        <v>195</v>
      </c>
      <c r="H49" s="93">
        <f t="shared" si="74"/>
        <v>0</v>
      </c>
      <c r="I49" s="93">
        <f t="shared" si="74"/>
        <v>50</v>
      </c>
      <c r="J49" s="93">
        <f t="shared" si="74"/>
        <v>90</v>
      </c>
      <c r="K49" s="93">
        <f t="shared" si="74"/>
        <v>0</v>
      </c>
      <c r="L49" s="93">
        <f t="shared" si="74"/>
        <v>0</v>
      </c>
      <c r="M49" s="95">
        <f t="shared" si="74"/>
        <v>0</v>
      </c>
      <c r="N49" s="92">
        <f t="shared" si="74"/>
        <v>0</v>
      </c>
      <c r="O49" s="93">
        <f t="shared" si="74"/>
        <v>30</v>
      </c>
      <c r="P49" s="93">
        <f t="shared" si="74"/>
        <v>60</v>
      </c>
      <c r="Q49" s="93">
        <f t="shared" si="74"/>
        <v>0</v>
      </c>
      <c r="R49" s="93">
        <f t="shared" si="74"/>
        <v>0</v>
      </c>
      <c r="S49" s="93">
        <f t="shared" si="74"/>
        <v>0</v>
      </c>
      <c r="T49" s="57">
        <f t="shared" si="74"/>
        <v>7</v>
      </c>
      <c r="U49" s="86"/>
      <c r="V49" s="97">
        <f t="shared" ref="V49:AB49" si="75">SUM(V34:V48)</f>
        <v>0</v>
      </c>
      <c r="W49" s="93">
        <f t="shared" si="75"/>
        <v>45</v>
      </c>
      <c r="X49" s="93">
        <f t="shared" si="75"/>
        <v>75</v>
      </c>
      <c r="Y49" s="93">
        <f t="shared" si="75"/>
        <v>50</v>
      </c>
      <c r="Z49" s="93">
        <f t="shared" si="75"/>
        <v>0</v>
      </c>
      <c r="AA49" s="93">
        <f t="shared" si="75"/>
        <v>0</v>
      </c>
      <c r="AB49" s="57">
        <f t="shared" si="75"/>
        <v>13</v>
      </c>
      <c r="AC49" s="96"/>
      <c r="AD49" s="94">
        <f t="shared" ref="AD49:AI49" si="76">SUM(AD34:AD48)</f>
        <v>0</v>
      </c>
      <c r="AE49" s="93">
        <f t="shared" si="76"/>
        <v>60</v>
      </c>
      <c r="AF49" s="93">
        <f t="shared" si="76"/>
        <v>0</v>
      </c>
      <c r="AG49" s="93">
        <f t="shared" si="76"/>
        <v>0</v>
      </c>
      <c r="AH49" s="93">
        <f t="shared" si="76"/>
        <v>0</v>
      </c>
      <c r="AI49" s="57">
        <f t="shared" si="76"/>
        <v>4</v>
      </c>
      <c r="AJ49" s="86"/>
      <c r="AK49" s="97">
        <f t="shared" ref="AK49:AQ49" si="77">SUM(AK34:AK48)</f>
        <v>0</v>
      </c>
      <c r="AL49" s="93">
        <f t="shared" si="77"/>
        <v>0</v>
      </c>
      <c r="AM49" s="93">
        <f t="shared" si="77"/>
        <v>0</v>
      </c>
      <c r="AN49" s="93">
        <f t="shared" si="77"/>
        <v>30</v>
      </c>
      <c r="AO49" s="93">
        <f t="shared" si="77"/>
        <v>0</v>
      </c>
      <c r="AP49" s="93">
        <f t="shared" si="77"/>
        <v>0</v>
      </c>
      <c r="AQ49" s="57">
        <f t="shared" si="77"/>
        <v>2</v>
      </c>
      <c r="AR49" s="86"/>
      <c r="AS49" s="92">
        <f t="shared" ref="AS49:AX49" si="78">SUM(AS34:AS48)</f>
        <v>0</v>
      </c>
      <c r="AT49" s="93">
        <f t="shared" si="78"/>
        <v>30</v>
      </c>
      <c r="AU49" s="93">
        <f t="shared" si="78"/>
        <v>30</v>
      </c>
      <c r="AV49" s="93">
        <f t="shared" si="78"/>
        <v>30</v>
      </c>
      <c r="AW49" s="93">
        <f t="shared" si="78"/>
        <v>0</v>
      </c>
      <c r="AX49" s="57">
        <f t="shared" si="78"/>
        <v>6</v>
      </c>
      <c r="AY49" s="86"/>
      <c r="AZ49" s="97">
        <f t="shared" ref="AZ49:BE49" si="79">SUM(AZ34:AZ48)</f>
        <v>0</v>
      </c>
      <c r="BA49" s="93">
        <f t="shared" si="79"/>
        <v>30</v>
      </c>
      <c r="BB49" s="93">
        <f t="shared" si="79"/>
        <v>0</v>
      </c>
      <c r="BC49" s="93">
        <f t="shared" si="79"/>
        <v>30</v>
      </c>
      <c r="BD49" s="93">
        <f t="shared" si="79"/>
        <v>0</v>
      </c>
      <c r="BE49" s="57">
        <f t="shared" si="79"/>
        <v>8</v>
      </c>
      <c r="BF49" s="96"/>
      <c r="BG49" s="92">
        <f>SUM(BG34:BG48)</f>
        <v>40</v>
      </c>
      <c r="BH49" s="99">
        <f>SUM(BH34:BH48)</f>
        <v>9</v>
      </c>
    </row>
    <row r="50" spans="1:60" s="40" customFormat="1" ht="24.95" customHeight="1" thickBot="1" x14ac:dyDescent="0.3">
      <c r="A50" s="59"/>
      <c r="B50" s="170" t="s">
        <v>26</v>
      </c>
      <c r="C50" s="170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2"/>
      <c r="BH50" s="174"/>
    </row>
    <row r="51" spans="1:60" s="40" customFormat="1" ht="24.95" customHeight="1" x14ac:dyDescent="0.25">
      <c r="A51" s="64">
        <v>36</v>
      </c>
      <c r="B51" s="64" t="s">
        <v>102</v>
      </c>
      <c r="C51" s="139" t="s">
        <v>103</v>
      </c>
      <c r="D51" s="64">
        <f t="shared" ref="D51:D66" si="80">SUM(E51:M51)</f>
        <v>15</v>
      </c>
      <c r="E51" s="11"/>
      <c r="F51" s="12"/>
      <c r="G51" s="12">
        <f t="shared" ref="G51:G66" si="81">P51+X51+AF51+AM51+AU51+BA51</f>
        <v>15</v>
      </c>
      <c r="H51" s="12"/>
      <c r="I51" s="12"/>
      <c r="J51" s="12"/>
      <c r="K51" s="12"/>
      <c r="L51" s="12"/>
      <c r="M51" s="41"/>
      <c r="N51" s="45"/>
      <c r="O51" s="43"/>
      <c r="P51" s="43"/>
      <c r="Q51" s="43"/>
      <c r="R51" s="43"/>
      <c r="S51" s="43"/>
      <c r="T51" s="46"/>
      <c r="U51" s="77"/>
      <c r="V51" s="45"/>
      <c r="W51" s="43"/>
      <c r="X51" s="43"/>
      <c r="Y51" s="43"/>
      <c r="Z51" s="43"/>
      <c r="AA51" s="43"/>
      <c r="AB51" s="46"/>
      <c r="AC51" s="47"/>
      <c r="AD51" s="42"/>
      <c r="AE51" s="43"/>
      <c r="AF51" s="43"/>
      <c r="AG51" s="43"/>
      <c r="AH51" s="43"/>
      <c r="AI51" s="46"/>
      <c r="AJ51" s="77"/>
      <c r="AK51" s="45"/>
      <c r="AL51" s="43"/>
      <c r="AM51" s="43"/>
      <c r="AN51" s="43"/>
      <c r="AO51" s="43"/>
      <c r="AP51" s="43"/>
      <c r="AQ51" s="46"/>
      <c r="AR51" s="52"/>
      <c r="AS51" s="42"/>
      <c r="AT51" s="43"/>
      <c r="AU51" s="43"/>
      <c r="AV51" s="43"/>
      <c r="AW51" s="43"/>
      <c r="AX51" s="46"/>
      <c r="AY51" s="77"/>
      <c r="AZ51" s="45"/>
      <c r="BA51" s="43">
        <v>15</v>
      </c>
      <c r="BB51" s="43"/>
      <c r="BC51" s="43"/>
      <c r="BD51" s="43"/>
      <c r="BE51" s="46">
        <v>2</v>
      </c>
      <c r="BF51" s="52" t="s">
        <v>17</v>
      </c>
      <c r="BG51" s="13">
        <f t="shared" si="1"/>
        <v>2</v>
      </c>
      <c r="BH51" s="16"/>
    </row>
    <row r="52" spans="1:60" s="40" customFormat="1" ht="35.1" customHeight="1" x14ac:dyDescent="0.25">
      <c r="A52" s="65">
        <v>37</v>
      </c>
      <c r="B52" s="65" t="s">
        <v>104</v>
      </c>
      <c r="C52" s="140" t="s">
        <v>105</v>
      </c>
      <c r="D52" s="65">
        <f t="shared" si="80"/>
        <v>15</v>
      </c>
      <c r="E52" s="17"/>
      <c r="F52" s="10"/>
      <c r="G52" s="10">
        <f t="shared" si="81"/>
        <v>15</v>
      </c>
      <c r="H52" s="10"/>
      <c r="I52" s="10"/>
      <c r="J52" s="10"/>
      <c r="K52" s="10"/>
      <c r="L52" s="10"/>
      <c r="M52" s="67"/>
      <c r="N52" s="45"/>
      <c r="O52" s="43"/>
      <c r="P52" s="43"/>
      <c r="Q52" s="43"/>
      <c r="R52" s="43"/>
      <c r="S52" s="43"/>
      <c r="T52" s="46"/>
      <c r="U52" s="80"/>
      <c r="V52" s="45"/>
      <c r="W52" s="43"/>
      <c r="X52" s="43"/>
      <c r="Y52" s="43"/>
      <c r="Z52" s="43"/>
      <c r="AA52" s="43"/>
      <c r="AB52" s="46"/>
      <c r="AC52" s="47"/>
      <c r="AD52" s="42"/>
      <c r="AE52" s="43"/>
      <c r="AF52" s="43"/>
      <c r="AG52" s="43"/>
      <c r="AH52" s="43"/>
      <c r="AI52" s="46"/>
      <c r="AJ52" s="80"/>
      <c r="AK52" s="45"/>
      <c r="AL52" s="43"/>
      <c r="AM52" s="43"/>
      <c r="AN52" s="43"/>
      <c r="AO52" s="43"/>
      <c r="AP52" s="43"/>
      <c r="AQ52" s="46"/>
      <c r="AR52" s="52"/>
      <c r="AS52" s="42"/>
      <c r="AT52" s="43"/>
      <c r="AU52" s="43"/>
      <c r="AV52" s="43"/>
      <c r="AW52" s="43"/>
      <c r="AX52" s="46"/>
      <c r="AY52" s="80"/>
      <c r="AZ52" s="45"/>
      <c r="BA52" s="43">
        <v>15</v>
      </c>
      <c r="BB52" s="43"/>
      <c r="BC52" s="43"/>
      <c r="BD52" s="43"/>
      <c r="BE52" s="46">
        <v>2</v>
      </c>
      <c r="BF52" s="52" t="s">
        <v>17</v>
      </c>
      <c r="BG52" s="9">
        <f t="shared" si="1"/>
        <v>2</v>
      </c>
      <c r="BH52" s="21"/>
    </row>
    <row r="53" spans="1:60" s="40" customFormat="1" ht="35.1" customHeight="1" x14ac:dyDescent="0.25">
      <c r="A53" s="65">
        <v>38</v>
      </c>
      <c r="B53" s="65" t="s">
        <v>106</v>
      </c>
      <c r="C53" s="140" t="s">
        <v>107</v>
      </c>
      <c r="D53" s="65">
        <f t="shared" si="80"/>
        <v>15</v>
      </c>
      <c r="E53" s="17"/>
      <c r="F53" s="10"/>
      <c r="G53" s="10">
        <f t="shared" si="81"/>
        <v>15</v>
      </c>
      <c r="H53" s="10"/>
      <c r="I53" s="10"/>
      <c r="J53" s="10"/>
      <c r="K53" s="10"/>
      <c r="L53" s="10"/>
      <c r="M53" s="67"/>
      <c r="N53" s="45"/>
      <c r="O53" s="43"/>
      <c r="P53" s="43"/>
      <c r="Q53" s="43"/>
      <c r="R53" s="43"/>
      <c r="S53" s="43"/>
      <c r="T53" s="46"/>
      <c r="U53" s="80"/>
      <c r="V53" s="45"/>
      <c r="W53" s="43"/>
      <c r="X53" s="43"/>
      <c r="Y53" s="43"/>
      <c r="Z53" s="43"/>
      <c r="AA53" s="43"/>
      <c r="AB53" s="46"/>
      <c r="AC53" s="47"/>
      <c r="AD53" s="42"/>
      <c r="AE53" s="43"/>
      <c r="AF53" s="43"/>
      <c r="AG53" s="43"/>
      <c r="AH53" s="43"/>
      <c r="AI53" s="46"/>
      <c r="AJ53" s="80"/>
      <c r="AK53" s="45"/>
      <c r="AL53" s="43"/>
      <c r="AM53" s="43"/>
      <c r="AN53" s="43"/>
      <c r="AO53" s="43"/>
      <c r="AP53" s="43"/>
      <c r="AQ53" s="46"/>
      <c r="AR53" s="52"/>
      <c r="AS53" s="42"/>
      <c r="AT53" s="43"/>
      <c r="AU53" s="43"/>
      <c r="AV53" s="43"/>
      <c r="AW53" s="43"/>
      <c r="AX53" s="46"/>
      <c r="AY53" s="80"/>
      <c r="AZ53" s="45"/>
      <c r="BA53" s="43">
        <v>15</v>
      </c>
      <c r="BB53" s="43"/>
      <c r="BC53" s="43"/>
      <c r="BD53" s="43"/>
      <c r="BE53" s="46">
        <v>2</v>
      </c>
      <c r="BF53" s="52" t="s">
        <v>17</v>
      </c>
      <c r="BG53" s="9">
        <f t="shared" si="1"/>
        <v>2</v>
      </c>
      <c r="BH53" s="21"/>
    </row>
    <row r="54" spans="1:60" s="40" customFormat="1" ht="24.95" customHeight="1" x14ac:dyDescent="0.25">
      <c r="A54" s="65">
        <v>39</v>
      </c>
      <c r="B54" s="65" t="s">
        <v>108</v>
      </c>
      <c r="C54" s="140" t="s">
        <v>109</v>
      </c>
      <c r="D54" s="65">
        <f t="shared" si="80"/>
        <v>15</v>
      </c>
      <c r="E54" s="17"/>
      <c r="F54" s="10"/>
      <c r="G54" s="10">
        <f t="shared" si="81"/>
        <v>15</v>
      </c>
      <c r="H54" s="10"/>
      <c r="I54" s="10"/>
      <c r="J54" s="10"/>
      <c r="K54" s="10"/>
      <c r="L54" s="10"/>
      <c r="M54" s="67"/>
      <c r="N54" s="45"/>
      <c r="O54" s="43"/>
      <c r="P54" s="43"/>
      <c r="Q54" s="43"/>
      <c r="R54" s="43"/>
      <c r="S54" s="43"/>
      <c r="T54" s="46"/>
      <c r="U54" s="80"/>
      <c r="V54" s="45"/>
      <c r="W54" s="43"/>
      <c r="X54" s="43"/>
      <c r="Y54" s="43"/>
      <c r="Z54" s="43"/>
      <c r="AA54" s="43"/>
      <c r="AB54" s="46"/>
      <c r="AC54" s="47"/>
      <c r="AD54" s="42"/>
      <c r="AE54" s="43"/>
      <c r="AF54" s="43"/>
      <c r="AG54" s="43"/>
      <c r="AH54" s="43"/>
      <c r="AI54" s="46"/>
      <c r="AJ54" s="80"/>
      <c r="AK54" s="45"/>
      <c r="AL54" s="43"/>
      <c r="AM54" s="43"/>
      <c r="AN54" s="43"/>
      <c r="AO54" s="43"/>
      <c r="AP54" s="43"/>
      <c r="AQ54" s="46"/>
      <c r="AR54" s="52"/>
      <c r="AS54" s="42"/>
      <c r="AT54" s="43"/>
      <c r="AU54" s="43"/>
      <c r="AV54" s="43"/>
      <c r="AW54" s="43"/>
      <c r="AX54" s="46"/>
      <c r="AY54" s="80"/>
      <c r="AZ54" s="45"/>
      <c r="BA54" s="43">
        <v>15</v>
      </c>
      <c r="BB54" s="43"/>
      <c r="BC54" s="43"/>
      <c r="BD54" s="43"/>
      <c r="BE54" s="46">
        <v>2</v>
      </c>
      <c r="BF54" s="52" t="s">
        <v>17</v>
      </c>
      <c r="BG54" s="9">
        <f t="shared" si="1"/>
        <v>2</v>
      </c>
      <c r="BH54" s="21"/>
    </row>
    <row r="55" spans="1:60" s="40" customFormat="1" ht="24.95" customHeight="1" x14ac:dyDescent="0.25">
      <c r="A55" s="65">
        <v>40</v>
      </c>
      <c r="B55" s="65" t="s">
        <v>110</v>
      </c>
      <c r="C55" s="140" t="s">
        <v>111</v>
      </c>
      <c r="D55" s="65">
        <f t="shared" si="80"/>
        <v>15</v>
      </c>
      <c r="E55" s="17"/>
      <c r="F55" s="10"/>
      <c r="G55" s="10">
        <f t="shared" si="81"/>
        <v>15</v>
      </c>
      <c r="H55" s="10"/>
      <c r="I55" s="10"/>
      <c r="J55" s="10"/>
      <c r="K55" s="10"/>
      <c r="L55" s="10"/>
      <c r="M55" s="67"/>
      <c r="N55" s="45"/>
      <c r="O55" s="43"/>
      <c r="P55" s="43"/>
      <c r="Q55" s="43"/>
      <c r="R55" s="43"/>
      <c r="S55" s="43"/>
      <c r="T55" s="46"/>
      <c r="U55" s="80"/>
      <c r="V55" s="45"/>
      <c r="W55" s="43"/>
      <c r="X55" s="43"/>
      <c r="Y55" s="43"/>
      <c r="Z55" s="43"/>
      <c r="AA55" s="43"/>
      <c r="AB55" s="46"/>
      <c r="AC55" s="47"/>
      <c r="AD55" s="42"/>
      <c r="AE55" s="43"/>
      <c r="AF55" s="43">
        <v>15</v>
      </c>
      <c r="AG55" s="43"/>
      <c r="AH55" s="43"/>
      <c r="AI55" s="46">
        <v>2</v>
      </c>
      <c r="AJ55" s="80" t="s">
        <v>17</v>
      </c>
      <c r="AK55" s="45"/>
      <c r="AL55" s="43"/>
      <c r="AM55" s="43"/>
      <c r="AN55" s="43"/>
      <c r="AO55" s="43"/>
      <c r="AP55" s="43"/>
      <c r="AQ55" s="46"/>
      <c r="AR55" s="52"/>
      <c r="AS55" s="42"/>
      <c r="AT55" s="43"/>
      <c r="AU55" s="43"/>
      <c r="AV55" s="43"/>
      <c r="AW55" s="43"/>
      <c r="AX55" s="46"/>
      <c r="AY55" s="80"/>
      <c r="AZ55" s="45"/>
      <c r="BA55" s="43"/>
      <c r="BB55" s="43"/>
      <c r="BC55" s="43"/>
      <c r="BD55" s="43"/>
      <c r="BE55" s="46"/>
      <c r="BF55" s="52"/>
      <c r="BG55" s="9">
        <f t="shared" si="1"/>
        <v>2</v>
      </c>
      <c r="BH55" s="21"/>
    </row>
    <row r="56" spans="1:60" s="40" customFormat="1" ht="35.1" customHeight="1" x14ac:dyDescent="0.25">
      <c r="A56" s="65">
        <v>41</v>
      </c>
      <c r="B56" s="65" t="s">
        <v>112</v>
      </c>
      <c r="C56" s="140" t="s">
        <v>113</v>
      </c>
      <c r="D56" s="65">
        <f t="shared" si="80"/>
        <v>15</v>
      </c>
      <c r="E56" s="17"/>
      <c r="F56" s="10"/>
      <c r="G56" s="10">
        <f t="shared" si="81"/>
        <v>15</v>
      </c>
      <c r="H56" s="10"/>
      <c r="I56" s="10"/>
      <c r="J56" s="10"/>
      <c r="K56" s="10"/>
      <c r="L56" s="10"/>
      <c r="M56" s="67"/>
      <c r="N56" s="45"/>
      <c r="O56" s="43"/>
      <c r="P56" s="43"/>
      <c r="Q56" s="43"/>
      <c r="R56" s="43"/>
      <c r="S56" s="43"/>
      <c r="T56" s="46"/>
      <c r="U56" s="80"/>
      <c r="V56" s="45"/>
      <c r="W56" s="43"/>
      <c r="X56" s="43"/>
      <c r="Y56" s="43"/>
      <c r="Z56" s="43"/>
      <c r="AA56" s="43"/>
      <c r="AB56" s="46"/>
      <c r="AC56" s="47"/>
      <c r="AD56" s="42"/>
      <c r="AE56" s="43"/>
      <c r="AF56" s="43">
        <v>15</v>
      </c>
      <c r="AG56" s="43"/>
      <c r="AH56" s="43"/>
      <c r="AI56" s="46">
        <v>2</v>
      </c>
      <c r="AJ56" s="80" t="s">
        <v>17</v>
      </c>
      <c r="AK56" s="45"/>
      <c r="AL56" s="43"/>
      <c r="AM56" s="43"/>
      <c r="AN56" s="43"/>
      <c r="AO56" s="43"/>
      <c r="AP56" s="43"/>
      <c r="AQ56" s="46"/>
      <c r="AR56" s="52"/>
      <c r="AS56" s="42"/>
      <c r="AT56" s="43"/>
      <c r="AU56" s="43"/>
      <c r="AV56" s="43"/>
      <c r="AW56" s="43"/>
      <c r="AX56" s="46"/>
      <c r="AY56" s="80"/>
      <c r="AZ56" s="45"/>
      <c r="BA56" s="43"/>
      <c r="BB56" s="43"/>
      <c r="BC56" s="43"/>
      <c r="BD56" s="43"/>
      <c r="BE56" s="46"/>
      <c r="BF56" s="52"/>
      <c r="BG56" s="9">
        <f t="shared" si="1"/>
        <v>2</v>
      </c>
      <c r="BH56" s="21"/>
    </row>
    <row r="57" spans="1:60" s="40" customFormat="1" ht="24.95" customHeight="1" x14ac:dyDescent="0.25">
      <c r="A57" s="65">
        <v>42</v>
      </c>
      <c r="B57" s="65" t="s">
        <v>114</v>
      </c>
      <c r="C57" s="140" t="s">
        <v>115</v>
      </c>
      <c r="D57" s="65">
        <f t="shared" si="80"/>
        <v>15</v>
      </c>
      <c r="E57" s="17"/>
      <c r="F57" s="10"/>
      <c r="G57" s="10">
        <f t="shared" si="81"/>
        <v>15</v>
      </c>
      <c r="H57" s="10"/>
      <c r="I57" s="10"/>
      <c r="J57" s="10"/>
      <c r="K57" s="10"/>
      <c r="L57" s="10"/>
      <c r="M57" s="67"/>
      <c r="N57" s="45"/>
      <c r="O57" s="43"/>
      <c r="P57" s="43"/>
      <c r="Q57" s="43"/>
      <c r="R57" s="43"/>
      <c r="S57" s="43"/>
      <c r="T57" s="46"/>
      <c r="U57" s="80"/>
      <c r="V57" s="45"/>
      <c r="W57" s="43"/>
      <c r="X57" s="43"/>
      <c r="Y57" s="43"/>
      <c r="Z57" s="43"/>
      <c r="AA57" s="43"/>
      <c r="AB57" s="46"/>
      <c r="AC57" s="47"/>
      <c r="AD57" s="42"/>
      <c r="AE57" s="43"/>
      <c r="AF57" s="43">
        <v>15</v>
      </c>
      <c r="AG57" s="43"/>
      <c r="AH57" s="43"/>
      <c r="AI57" s="46">
        <v>2</v>
      </c>
      <c r="AJ57" s="80" t="s">
        <v>17</v>
      </c>
      <c r="AK57" s="45"/>
      <c r="AL57" s="43"/>
      <c r="AM57" s="43"/>
      <c r="AN57" s="43"/>
      <c r="AO57" s="43"/>
      <c r="AP57" s="43"/>
      <c r="AQ57" s="46"/>
      <c r="AR57" s="52"/>
      <c r="AS57" s="42"/>
      <c r="AT57" s="43"/>
      <c r="AU57" s="43"/>
      <c r="AV57" s="43"/>
      <c r="AW57" s="43"/>
      <c r="AX57" s="46"/>
      <c r="AY57" s="78"/>
      <c r="AZ57" s="45"/>
      <c r="BA57" s="43"/>
      <c r="BB57" s="43"/>
      <c r="BC57" s="43"/>
      <c r="BD57" s="43"/>
      <c r="BE57" s="46"/>
      <c r="BF57" s="52"/>
      <c r="BG57" s="9">
        <f t="shared" si="1"/>
        <v>2</v>
      </c>
      <c r="BH57" s="21"/>
    </row>
    <row r="58" spans="1:60" s="40" customFormat="1" ht="35.1" customHeight="1" x14ac:dyDescent="0.25">
      <c r="A58" s="65">
        <v>43</v>
      </c>
      <c r="B58" s="65" t="s">
        <v>116</v>
      </c>
      <c r="C58" s="140" t="s">
        <v>117</v>
      </c>
      <c r="D58" s="65">
        <f t="shared" si="80"/>
        <v>15</v>
      </c>
      <c r="E58" s="17"/>
      <c r="F58" s="10"/>
      <c r="G58" s="10">
        <f t="shared" si="81"/>
        <v>15</v>
      </c>
      <c r="H58" s="10"/>
      <c r="I58" s="10"/>
      <c r="J58" s="10"/>
      <c r="K58" s="10"/>
      <c r="L58" s="10"/>
      <c r="M58" s="67"/>
      <c r="N58" s="45"/>
      <c r="O58" s="43"/>
      <c r="P58" s="43"/>
      <c r="Q58" s="43"/>
      <c r="R58" s="43"/>
      <c r="S58" s="43"/>
      <c r="T58" s="46"/>
      <c r="U58" s="80"/>
      <c r="V58" s="45"/>
      <c r="W58" s="43"/>
      <c r="X58" s="43"/>
      <c r="Y58" s="43"/>
      <c r="Z58" s="43"/>
      <c r="AA58" s="43"/>
      <c r="AB58" s="46"/>
      <c r="AC58" s="47"/>
      <c r="AD58" s="42"/>
      <c r="AE58" s="43"/>
      <c r="AF58" s="43">
        <v>15</v>
      </c>
      <c r="AG58" s="43"/>
      <c r="AH58" s="43"/>
      <c r="AI58" s="46">
        <v>2</v>
      </c>
      <c r="AJ58" s="80" t="s">
        <v>17</v>
      </c>
      <c r="AK58" s="45"/>
      <c r="AL58" s="43"/>
      <c r="AM58" s="43"/>
      <c r="AN58" s="43"/>
      <c r="AO58" s="43"/>
      <c r="AP58" s="43"/>
      <c r="AQ58" s="46"/>
      <c r="AR58" s="52"/>
      <c r="AS58" s="42"/>
      <c r="AT58" s="43"/>
      <c r="AU58" s="43"/>
      <c r="AV58" s="43"/>
      <c r="AW58" s="43"/>
      <c r="AX58" s="46"/>
      <c r="AY58" s="80"/>
      <c r="AZ58" s="45"/>
      <c r="BA58" s="43"/>
      <c r="BB58" s="43"/>
      <c r="BC58" s="43"/>
      <c r="BD58" s="43"/>
      <c r="BE58" s="46"/>
      <c r="BF58" s="52"/>
      <c r="BG58" s="9">
        <f t="shared" si="1"/>
        <v>2</v>
      </c>
      <c r="BH58" s="21"/>
    </row>
    <row r="59" spans="1:60" s="40" customFormat="1" ht="35.1" customHeight="1" x14ac:dyDescent="0.25">
      <c r="A59" s="65">
        <v>44</v>
      </c>
      <c r="B59" s="65" t="s">
        <v>118</v>
      </c>
      <c r="C59" s="140" t="s">
        <v>119</v>
      </c>
      <c r="D59" s="65">
        <f t="shared" si="80"/>
        <v>15</v>
      </c>
      <c r="E59" s="17"/>
      <c r="F59" s="10"/>
      <c r="G59" s="10">
        <f t="shared" si="81"/>
        <v>15</v>
      </c>
      <c r="H59" s="10"/>
      <c r="I59" s="10"/>
      <c r="J59" s="10"/>
      <c r="K59" s="10"/>
      <c r="L59" s="10"/>
      <c r="M59" s="67"/>
      <c r="N59" s="45"/>
      <c r="O59" s="43"/>
      <c r="P59" s="43"/>
      <c r="Q59" s="43"/>
      <c r="R59" s="43"/>
      <c r="S59" s="43"/>
      <c r="T59" s="46"/>
      <c r="U59" s="80"/>
      <c r="V59" s="45"/>
      <c r="W59" s="43"/>
      <c r="X59" s="43"/>
      <c r="Y59" s="43"/>
      <c r="Z59" s="43"/>
      <c r="AA59" s="43"/>
      <c r="AB59" s="46"/>
      <c r="AC59" s="47"/>
      <c r="AD59" s="42"/>
      <c r="AE59" s="43"/>
      <c r="AF59" s="43"/>
      <c r="AG59" s="43"/>
      <c r="AH59" s="43"/>
      <c r="AI59" s="46"/>
      <c r="AJ59" s="80"/>
      <c r="AK59" s="45"/>
      <c r="AL59" s="43"/>
      <c r="AM59" s="43">
        <v>15</v>
      </c>
      <c r="AN59" s="43"/>
      <c r="AO59" s="43"/>
      <c r="AP59" s="43"/>
      <c r="AQ59" s="46">
        <v>2</v>
      </c>
      <c r="AR59" s="52" t="s">
        <v>17</v>
      </c>
      <c r="AS59" s="42"/>
      <c r="AT59" s="43"/>
      <c r="AU59" s="43"/>
      <c r="AV59" s="43"/>
      <c r="AW59" s="43"/>
      <c r="AX59" s="46"/>
      <c r="AY59" s="80"/>
      <c r="AZ59" s="45"/>
      <c r="BA59" s="43"/>
      <c r="BB59" s="43"/>
      <c r="BC59" s="43"/>
      <c r="BD59" s="43"/>
      <c r="BE59" s="46"/>
      <c r="BF59" s="52"/>
      <c r="BG59" s="9">
        <f t="shared" si="1"/>
        <v>2</v>
      </c>
      <c r="BH59" s="21"/>
    </row>
    <row r="60" spans="1:60" s="40" customFormat="1" ht="24.95" customHeight="1" x14ac:dyDescent="0.25">
      <c r="A60" s="65">
        <v>45</v>
      </c>
      <c r="B60" s="65" t="s">
        <v>120</v>
      </c>
      <c r="C60" s="140" t="s">
        <v>28</v>
      </c>
      <c r="D60" s="65">
        <f t="shared" si="80"/>
        <v>15</v>
      </c>
      <c r="E60" s="17"/>
      <c r="F60" s="10"/>
      <c r="G60" s="10">
        <f t="shared" si="81"/>
        <v>15</v>
      </c>
      <c r="H60" s="10"/>
      <c r="I60" s="10"/>
      <c r="J60" s="10"/>
      <c r="K60" s="10"/>
      <c r="L60" s="10"/>
      <c r="M60" s="67"/>
      <c r="N60" s="45"/>
      <c r="O60" s="43"/>
      <c r="P60" s="43"/>
      <c r="Q60" s="43"/>
      <c r="R60" s="43"/>
      <c r="S60" s="43"/>
      <c r="T60" s="46"/>
      <c r="U60" s="80"/>
      <c r="V60" s="45"/>
      <c r="W60" s="43"/>
      <c r="X60" s="43"/>
      <c r="Y60" s="43"/>
      <c r="Z60" s="43"/>
      <c r="AA60" s="43"/>
      <c r="AB60" s="46"/>
      <c r="AC60" s="47"/>
      <c r="AD60" s="42"/>
      <c r="AE60" s="43"/>
      <c r="AF60" s="43"/>
      <c r="AG60" s="43"/>
      <c r="AH60" s="43"/>
      <c r="AI60" s="46"/>
      <c r="AJ60" s="80"/>
      <c r="AK60" s="45"/>
      <c r="AL60" s="43"/>
      <c r="AM60" s="43">
        <v>15</v>
      </c>
      <c r="AN60" s="43"/>
      <c r="AO60" s="43"/>
      <c r="AP60" s="43"/>
      <c r="AQ60" s="46">
        <v>2</v>
      </c>
      <c r="AR60" s="52" t="s">
        <v>17</v>
      </c>
      <c r="AS60" s="42"/>
      <c r="AT60" s="43"/>
      <c r="AU60" s="43"/>
      <c r="AV60" s="43"/>
      <c r="AW60" s="43"/>
      <c r="AX60" s="46"/>
      <c r="AY60" s="80"/>
      <c r="AZ60" s="45"/>
      <c r="BA60" s="43"/>
      <c r="BB60" s="43"/>
      <c r="BC60" s="43"/>
      <c r="BD60" s="43"/>
      <c r="BE60" s="46"/>
      <c r="BF60" s="52"/>
      <c r="BG60" s="9">
        <f t="shared" si="1"/>
        <v>2</v>
      </c>
      <c r="BH60" s="21"/>
    </row>
    <row r="61" spans="1:60" s="40" customFormat="1" ht="24.95" customHeight="1" x14ac:dyDescent="0.25">
      <c r="A61" s="65">
        <v>46</v>
      </c>
      <c r="B61" s="65" t="s">
        <v>121</v>
      </c>
      <c r="C61" s="140" t="s">
        <v>122</v>
      </c>
      <c r="D61" s="65">
        <f t="shared" si="80"/>
        <v>15</v>
      </c>
      <c r="E61" s="17"/>
      <c r="F61" s="10"/>
      <c r="G61" s="10">
        <f t="shared" si="81"/>
        <v>15</v>
      </c>
      <c r="H61" s="10"/>
      <c r="I61" s="10"/>
      <c r="J61" s="10"/>
      <c r="K61" s="10"/>
      <c r="L61" s="10"/>
      <c r="M61" s="67"/>
      <c r="N61" s="45"/>
      <c r="O61" s="43"/>
      <c r="P61" s="43"/>
      <c r="Q61" s="43"/>
      <c r="R61" s="43"/>
      <c r="S61" s="43"/>
      <c r="T61" s="46"/>
      <c r="U61" s="80"/>
      <c r="V61" s="45"/>
      <c r="W61" s="43"/>
      <c r="X61" s="43"/>
      <c r="Y61" s="43"/>
      <c r="Z61" s="43"/>
      <c r="AA61" s="43"/>
      <c r="AB61" s="46"/>
      <c r="AC61" s="47"/>
      <c r="AD61" s="42"/>
      <c r="AE61" s="43"/>
      <c r="AF61" s="43"/>
      <c r="AG61" s="43"/>
      <c r="AH61" s="43"/>
      <c r="AI61" s="46"/>
      <c r="AJ61" s="80"/>
      <c r="AK61" s="45"/>
      <c r="AL61" s="43"/>
      <c r="AM61" s="43">
        <v>15</v>
      </c>
      <c r="AN61" s="43"/>
      <c r="AO61" s="43"/>
      <c r="AP61" s="43"/>
      <c r="AQ61" s="46">
        <v>2</v>
      </c>
      <c r="AR61" s="52" t="s">
        <v>17</v>
      </c>
      <c r="AS61" s="42"/>
      <c r="AT61" s="43"/>
      <c r="AU61" s="43"/>
      <c r="AV61" s="43"/>
      <c r="AW61" s="43"/>
      <c r="AX61" s="46"/>
      <c r="AY61" s="80"/>
      <c r="AZ61" s="45"/>
      <c r="BA61" s="43"/>
      <c r="BB61" s="43"/>
      <c r="BC61" s="43"/>
      <c r="BD61" s="43"/>
      <c r="BE61" s="46"/>
      <c r="BF61" s="52"/>
      <c r="BG61" s="9">
        <f t="shared" si="1"/>
        <v>2</v>
      </c>
      <c r="BH61" s="21"/>
    </row>
    <row r="62" spans="1:60" s="40" customFormat="1" ht="35.1" customHeight="1" x14ac:dyDescent="0.25">
      <c r="A62" s="65">
        <v>47</v>
      </c>
      <c r="B62" s="65" t="s">
        <v>123</v>
      </c>
      <c r="C62" s="140" t="s">
        <v>124</v>
      </c>
      <c r="D62" s="65">
        <f t="shared" si="80"/>
        <v>15</v>
      </c>
      <c r="E62" s="17"/>
      <c r="F62" s="10"/>
      <c r="G62" s="10">
        <f t="shared" si="81"/>
        <v>15</v>
      </c>
      <c r="H62" s="10"/>
      <c r="I62" s="10"/>
      <c r="J62" s="10"/>
      <c r="K62" s="10"/>
      <c r="L62" s="10"/>
      <c r="M62" s="67"/>
      <c r="N62" s="45"/>
      <c r="O62" s="43"/>
      <c r="P62" s="43"/>
      <c r="Q62" s="43"/>
      <c r="R62" s="43"/>
      <c r="S62" s="43"/>
      <c r="T62" s="46"/>
      <c r="U62" s="80"/>
      <c r="V62" s="45"/>
      <c r="W62" s="43"/>
      <c r="X62" s="43"/>
      <c r="Y62" s="43"/>
      <c r="Z62" s="43"/>
      <c r="AA62" s="43"/>
      <c r="AB62" s="46"/>
      <c r="AC62" s="47"/>
      <c r="AD62" s="42"/>
      <c r="AE62" s="43"/>
      <c r="AF62" s="43"/>
      <c r="AG62" s="43"/>
      <c r="AH62" s="43"/>
      <c r="AI62" s="46"/>
      <c r="AJ62" s="80"/>
      <c r="AK62" s="45"/>
      <c r="AL62" s="43"/>
      <c r="AM62" s="43">
        <v>15</v>
      </c>
      <c r="AN62" s="43"/>
      <c r="AO62" s="43"/>
      <c r="AP62" s="43"/>
      <c r="AQ62" s="46">
        <v>2</v>
      </c>
      <c r="AR62" s="52" t="s">
        <v>17</v>
      </c>
      <c r="AS62" s="42"/>
      <c r="AT62" s="43"/>
      <c r="AU62" s="43"/>
      <c r="AV62" s="43"/>
      <c r="AW62" s="43"/>
      <c r="AX62" s="46"/>
      <c r="AY62" s="80"/>
      <c r="AZ62" s="45"/>
      <c r="BA62" s="43"/>
      <c r="BB62" s="43"/>
      <c r="BC62" s="43"/>
      <c r="BD62" s="43"/>
      <c r="BE62" s="46"/>
      <c r="BF62" s="52"/>
      <c r="BG62" s="9">
        <f t="shared" si="1"/>
        <v>2</v>
      </c>
      <c r="BH62" s="21"/>
    </row>
    <row r="63" spans="1:60" s="40" customFormat="1" ht="35.1" customHeight="1" x14ac:dyDescent="0.25">
      <c r="A63" s="65">
        <v>48</v>
      </c>
      <c r="B63" s="65" t="s">
        <v>125</v>
      </c>
      <c r="C63" s="140" t="s">
        <v>126</v>
      </c>
      <c r="D63" s="65">
        <f t="shared" si="80"/>
        <v>15</v>
      </c>
      <c r="E63" s="17"/>
      <c r="F63" s="10"/>
      <c r="G63" s="10">
        <f t="shared" si="81"/>
        <v>15</v>
      </c>
      <c r="H63" s="10"/>
      <c r="I63" s="10"/>
      <c r="J63" s="10"/>
      <c r="K63" s="10"/>
      <c r="L63" s="10"/>
      <c r="M63" s="67"/>
      <c r="N63" s="45"/>
      <c r="O63" s="43"/>
      <c r="P63" s="43"/>
      <c r="Q63" s="43"/>
      <c r="R63" s="43"/>
      <c r="S63" s="43"/>
      <c r="T63" s="46"/>
      <c r="U63" s="80"/>
      <c r="V63" s="45"/>
      <c r="W63" s="43"/>
      <c r="X63" s="43"/>
      <c r="Y63" s="43"/>
      <c r="Z63" s="43"/>
      <c r="AA63" s="43"/>
      <c r="AB63" s="46"/>
      <c r="AC63" s="47"/>
      <c r="AD63" s="42"/>
      <c r="AE63" s="43"/>
      <c r="AF63" s="43"/>
      <c r="AG63" s="43"/>
      <c r="AH63" s="43"/>
      <c r="AI63" s="46"/>
      <c r="AJ63" s="80"/>
      <c r="AK63" s="45"/>
      <c r="AL63" s="43"/>
      <c r="AM63" s="43"/>
      <c r="AN63" s="43"/>
      <c r="AO63" s="43"/>
      <c r="AP63" s="43"/>
      <c r="AQ63" s="46"/>
      <c r="AR63" s="52"/>
      <c r="AS63" s="42"/>
      <c r="AT63" s="43"/>
      <c r="AU63" s="43">
        <v>15</v>
      </c>
      <c r="AV63" s="43"/>
      <c r="AW63" s="43"/>
      <c r="AX63" s="46">
        <v>2</v>
      </c>
      <c r="AY63" s="80" t="s">
        <v>17</v>
      </c>
      <c r="AZ63" s="45"/>
      <c r="BA63" s="43"/>
      <c r="BB63" s="43"/>
      <c r="BC63" s="43"/>
      <c r="BD63" s="43"/>
      <c r="BE63" s="46"/>
      <c r="BF63" s="52"/>
      <c r="BG63" s="9">
        <f t="shared" si="1"/>
        <v>2</v>
      </c>
      <c r="BH63" s="21"/>
    </row>
    <row r="64" spans="1:60" s="40" customFormat="1" ht="24.95" customHeight="1" x14ac:dyDescent="0.25">
      <c r="A64" s="65">
        <v>49</v>
      </c>
      <c r="B64" s="65" t="s">
        <v>127</v>
      </c>
      <c r="C64" s="140" t="s">
        <v>27</v>
      </c>
      <c r="D64" s="65">
        <f t="shared" si="80"/>
        <v>15</v>
      </c>
      <c r="E64" s="17"/>
      <c r="F64" s="10"/>
      <c r="G64" s="10">
        <f t="shared" si="81"/>
        <v>15</v>
      </c>
      <c r="H64" s="10"/>
      <c r="I64" s="10"/>
      <c r="J64" s="10"/>
      <c r="K64" s="10"/>
      <c r="L64" s="10"/>
      <c r="M64" s="67"/>
      <c r="N64" s="17"/>
      <c r="O64" s="10"/>
      <c r="P64" s="10"/>
      <c r="Q64" s="10"/>
      <c r="R64" s="10"/>
      <c r="S64" s="10"/>
      <c r="T64" s="18"/>
      <c r="U64" s="78"/>
      <c r="V64" s="17"/>
      <c r="W64" s="10"/>
      <c r="X64" s="10"/>
      <c r="Y64" s="10"/>
      <c r="Z64" s="10"/>
      <c r="AA64" s="10"/>
      <c r="AB64" s="18"/>
      <c r="AC64" s="19"/>
      <c r="AD64" s="9"/>
      <c r="AE64" s="10"/>
      <c r="AF64" s="10"/>
      <c r="AG64" s="10"/>
      <c r="AH64" s="10"/>
      <c r="AI64" s="18"/>
      <c r="AJ64" s="78"/>
      <c r="AK64" s="17"/>
      <c r="AL64" s="10"/>
      <c r="AM64" s="10"/>
      <c r="AN64" s="10"/>
      <c r="AO64" s="10"/>
      <c r="AP64" s="10"/>
      <c r="AQ64" s="18"/>
      <c r="AR64" s="20"/>
      <c r="AS64" s="9"/>
      <c r="AT64" s="10"/>
      <c r="AU64" s="10">
        <v>15</v>
      </c>
      <c r="AV64" s="10"/>
      <c r="AW64" s="10"/>
      <c r="AX64" s="18">
        <v>2</v>
      </c>
      <c r="AY64" s="78" t="s">
        <v>17</v>
      </c>
      <c r="AZ64" s="17"/>
      <c r="BA64" s="10"/>
      <c r="BB64" s="10"/>
      <c r="BC64" s="10"/>
      <c r="BD64" s="10"/>
      <c r="BE64" s="18"/>
      <c r="BF64" s="20"/>
      <c r="BG64" s="9">
        <f t="shared" si="1"/>
        <v>2</v>
      </c>
      <c r="BH64" s="21"/>
    </row>
    <row r="65" spans="1:129" s="40" customFormat="1" ht="24.95" customHeight="1" x14ac:dyDescent="0.25">
      <c r="A65" s="65">
        <v>50</v>
      </c>
      <c r="B65" s="65" t="s">
        <v>128</v>
      </c>
      <c r="C65" s="140" t="s">
        <v>129</v>
      </c>
      <c r="D65" s="65">
        <f t="shared" si="80"/>
        <v>15</v>
      </c>
      <c r="E65" s="17"/>
      <c r="F65" s="10"/>
      <c r="G65" s="10">
        <f t="shared" si="81"/>
        <v>15</v>
      </c>
      <c r="H65" s="10"/>
      <c r="I65" s="10"/>
      <c r="J65" s="10"/>
      <c r="K65" s="10"/>
      <c r="L65" s="10"/>
      <c r="M65" s="67"/>
      <c r="N65" s="17"/>
      <c r="O65" s="10"/>
      <c r="P65" s="10"/>
      <c r="Q65" s="10"/>
      <c r="R65" s="10"/>
      <c r="S65" s="10"/>
      <c r="T65" s="18"/>
      <c r="U65" s="78"/>
      <c r="V65" s="17"/>
      <c r="W65" s="10"/>
      <c r="X65" s="10"/>
      <c r="Y65" s="10"/>
      <c r="Z65" s="10"/>
      <c r="AA65" s="10"/>
      <c r="AB65" s="18"/>
      <c r="AC65" s="19"/>
      <c r="AD65" s="9"/>
      <c r="AE65" s="10"/>
      <c r="AF65" s="10"/>
      <c r="AG65" s="10"/>
      <c r="AH65" s="10"/>
      <c r="AI65" s="18"/>
      <c r="AJ65" s="78"/>
      <c r="AK65" s="17"/>
      <c r="AL65" s="10"/>
      <c r="AM65" s="10"/>
      <c r="AN65" s="10"/>
      <c r="AO65" s="10"/>
      <c r="AP65" s="10"/>
      <c r="AQ65" s="18"/>
      <c r="AR65" s="20"/>
      <c r="AS65" s="9"/>
      <c r="AT65" s="10"/>
      <c r="AU65" s="10">
        <v>15</v>
      </c>
      <c r="AV65" s="10"/>
      <c r="AW65" s="10"/>
      <c r="AX65" s="18">
        <v>2</v>
      </c>
      <c r="AY65" s="78" t="s">
        <v>17</v>
      </c>
      <c r="AZ65" s="17"/>
      <c r="BA65" s="10"/>
      <c r="BB65" s="10"/>
      <c r="BC65" s="10"/>
      <c r="BD65" s="10"/>
      <c r="BE65" s="18"/>
      <c r="BF65" s="20"/>
      <c r="BG65" s="9">
        <f t="shared" si="1"/>
        <v>2</v>
      </c>
      <c r="BH65" s="21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</row>
    <row r="66" spans="1:129" s="40" customFormat="1" ht="35.1" customHeight="1" thickBot="1" x14ac:dyDescent="0.3">
      <c r="A66" s="66">
        <v>51</v>
      </c>
      <c r="B66" s="66" t="s">
        <v>130</v>
      </c>
      <c r="C66" s="141" t="s">
        <v>131</v>
      </c>
      <c r="D66" s="66">
        <f t="shared" si="80"/>
        <v>15</v>
      </c>
      <c r="E66" s="50"/>
      <c r="F66" s="49"/>
      <c r="G66" s="49">
        <f t="shared" si="81"/>
        <v>15</v>
      </c>
      <c r="H66" s="49"/>
      <c r="I66" s="49"/>
      <c r="J66" s="49"/>
      <c r="K66" s="49"/>
      <c r="L66" s="49"/>
      <c r="M66" s="90"/>
      <c r="N66" s="50"/>
      <c r="O66" s="49"/>
      <c r="P66" s="49"/>
      <c r="Q66" s="49"/>
      <c r="R66" s="49"/>
      <c r="S66" s="49"/>
      <c r="T66" s="51"/>
      <c r="U66" s="83"/>
      <c r="V66" s="50"/>
      <c r="W66" s="49"/>
      <c r="X66" s="49"/>
      <c r="Y66" s="49"/>
      <c r="Z66" s="49"/>
      <c r="AA66" s="49"/>
      <c r="AB66" s="51"/>
      <c r="AC66" s="91"/>
      <c r="AD66" s="53"/>
      <c r="AE66" s="49"/>
      <c r="AF66" s="49"/>
      <c r="AG66" s="49"/>
      <c r="AH66" s="49"/>
      <c r="AI66" s="51"/>
      <c r="AJ66" s="83"/>
      <c r="AK66" s="50"/>
      <c r="AL66" s="49"/>
      <c r="AM66" s="49"/>
      <c r="AN66" s="49"/>
      <c r="AO66" s="49"/>
      <c r="AP66" s="49"/>
      <c r="AQ66" s="51"/>
      <c r="AR66" s="84"/>
      <c r="AS66" s="53"/>
      <c r="AT66" s="49"/>
      <c r="AU66" s="49">
        <v>15</v>
      </c>
      <c r="AV66" s="49"/>
      <c r="AW66" s="49"/>
      <c r="AX66" s="51">
        <v>2</v>
      </c>
      <c r="AY66" s="83" t="s">
        <v>17</v>
      </c>
      <c r="AZ66" s="50"/>
      <c r="BA66" s="49"/>
      <c r="BB66" s="49"/>
      <c r="BC66" s="49"/>
      <c r="BD66" s="49"/>
      <c r="BE66" s="51"/>
      <c r="BF66" s="84"/>
      <c r="BG66" s="53">
        <f t="shared" si="1"/>
        <v>2</v>
      </c>
      <c r="BH66" s="54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</row>
    <row r="67" spans="1:129" s="40" customFormat="1" ht="24.95" customHeight="1" thickBot="1" x14ac:dyDescent="0.3">
      <c r="A67" s="175" t="s">
        <v>196</v>
      </c>
      <c r="B67" s="176"/>
      <c r="C67" s="178"/>
      <c r="D67" s="98">
        <f>SUM(D51:D66)-60</f>
        <v>180</v>
      </c>
      <c r="E67" s="100">
        <f>SUM(E51:E66)</f>
        <v>0</v>
      </c>
      <c r="F67" s="101">
        <f t="shared" ref="F67:T67" si="82">SUM(F51:F66)</f>
        <v>0</v>
      </c>
      <c r="G67" s="101">
        <f>SUM(G51:G66)-60</f>
        <v>180</v>
      </c>
      <c r="H67" s="101">
        <f t="shared" si="82"/>
        <v>0</v>
      </c>
      <c r="I67" s="101">
        <f t="shared" si="82"/>
        <v>0</v>
      </c>
      <c r="J67" s="101">
        <f t="shared" si="82"/>
        <v>0</v>
      </c>
      <c r="K67" s="101">
        <f t="shared" si="82"/>
        <v>0</v>
      </c>
      <c r="L67" s="101">
        <f t="shared" si="82"/>
        <v>0</v>
      </c>
      <c r="M67" s="103">
        <f t="shared" si="82"/>
        <v>0</v>
      </c>
      <c r="N67" s="100">
        <f t="shared" si="82"/>
        <v>0</v>
      </c>
      <c r="O67" s="101">
        <f t="shared" si="82"/>
        <v>0</v>
      </c>
      <c r="P67" s="101">
        <f t="shared" si="82"/>
        <v>0</v>
      </c>
      <c r="Q67" s="101">
        <f t="shared" si="82"/>
        <v>0</v>
      </c>
      <c r="R67" s="101">
        <f t="shared" si="82"/>
        <v>0</v>
      </c>
      <c r="S67" s="101">
        <f t="shared" si="82"/>
        <v>0</v>
      </c>
      <c r="T67" s="102">
        <f t="shared" si="82"/>
        <v>0</v>
      </c>
      <c r="U67" s="107"/>
      <c r="V67" s="104">
        <f t="shared" ref="V67:AB67" si="83">SUM(V51:V66)</f>
        <v>0</v>
      </c>
      <c r="W67" s="101">
        <f t="shared" si="83"/>
        <v>0</v>
      </c>
      <c r="X67" s="101">
        <f t="shared" si="83"/>
        <v>0</v>
      </c>
      <c r="Y67" s="101">
        <f t="shared" si="83"/>
        <v>0</v>
      </c>
      <c r="Z67" s="101">
        <f t="shared" si="83"/>
        <v>0</v>
      </c>
      <c r="AA67" s="101">
        <f t="shared" si="83"/>
        <v>0</v>
      </c>
      <c r="AB67" s="102">
        <f t="shared" si="83"/>
        <v>0</v>
      </c>
      <c r="AC67" s="105"/>
      <c r="AD67" s="100">
        <f t="shared" ref="AD67:AH67" si="84">SUM(AD51:AD66)</f>
        <v>0</v>
      </c>
      <c r="AE67" s="101">
        <f t="shared" si="84"/>
        <v>0</v>
      </c>
      <c r="AF67" s="101">
        <f>SUM(AF51:AF66)-15</f>
        <v>45</v>
      </c>
      <c r="AG67" s="101">
        <f t="shared" si="84"/>
        <v>0</v>
      </c>
      <c r="AH67" s="101">
        <f t="shared" si="84"/>
        <v>0</v>
      </c>
      <c r="AI67" s="102">
        <f>SUM(AI51:AI66)-2</f>
        <v>6</v>
      </c>
      <c r="AJ67" s="107"/>
      <c r="AK67" s="104">
        <f t="shared" ref="AK67:AP67" si="85">SUM(AK51:AK66)</f>
        <v>0</v>
      </c>
      <c r="AL67" s="101">
        <f t="shared" si="85"/>
        <v>0</v>
      </c>
      <c r="AM67" s="101">
        <f>SUM(AM51:AM66)-15</f>
        <v>45</v>
      </c>
      <c r="AN67" s="101">
        <f t="shared" si="85"/>
        <v>0</v>
      </c>
      <c r="AO67" s="101">
        <f t="shared" si="85"/>
        <v>0</v>
      </c>
      <c r="AP67" s="101">
        <f t="shared" si="85"/>
        <v>0</v>
      </c>
      <c r="AQ67" s="102">
        <f>SUM(AQ51:AQ66)-2</f>
        <v>6</v>
      </c>
      <c r="AR67" s="105"/>
      <c r="AS67" s="104">
        <f t="shared" ref="AS67:AW67" si="86">SUM(AS51:AS66)</f>
        <v>0</v>
      </c>
      <c r="AT67" s="101">
        <f t="shared" si="86"/>
        <v>0</v>
      </c>
      <c r="AU67" s="101">
        <f>SUM(AU51:AU66)-15</f>
        <v>45</v>
      </c>
      <c r="AV67" s="101">
        <f t="shared" si="86"/>
        <v>0</v>
      </c>
      <c r="AW67" s="101">
        <f t="shared" si="86"/>
        <v>0</v>
      </c>
      <c r="AX67" s="102">
        <f>SUM(AX51:AX66)-2</f>
        <v>6</v>
      </c>
      <c r="AY67" s="107"/>
      <c r="AZ67" s="104">
        <f t="shared" ref="AZ67:BD67" si="87">SUM(AZ51:AZ66)</f>
        <v>0</v>
      </c>
      <c r="BA67" s="101">
        <f>SUM(BA51:BA66)-15</f>
        <v>45</v>
      </c>
      <c r="BB67" s="101">
        <f t="shared" si="87"/>
        <v>0</v>
      </c>
      <c r="BC67" s="101">
        <f t="shared" si="87"/>
        <v>0</v>
      </c>
      <c r="BD67" s="101">
        <f t="shared" si="87"/>
        <v>0</v>
      </c>
      <c r="BE67" s="102">
        <f>SUM(BE51:BE66)-2</f>
        <v>6</v>
      </c>
      <c r="BF67" s="106"/>
      <c r="BG67" s="100">
        <f>SUM(BG51:BG66)-8</f>
        <v>24</v>
      </c>
      <c r="BH67" s="103">
        <f t="shared" ref="BH67" si="88">SUM(BH51:BH66)</f>
        <v>0</v>
      </c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</row>
    <row r="68" spans="1:129" s="40" customFormat="1" ht="24.95" customHeight="1" thickBot="1" x14ac:dyDescent="0.3">
      <c r="A68" s="175" t="s">
        <v>197</v>
      </c>
      <c r="B68" s="176"/>
      <c r="C68" s="178"/>
      <c r="D68" s="115">
        <f t="shared" ref="D68:T68" si="89">D12+D20+D32+D49+D67</f>
        <v>1565</v>
      </c>
      <c r="E68" s="92">
        <f t="shared" si="89"/>
        <v>195</v>
      </c>
      <c r="F68" s="93">
        <f t="shared" si="89"/>
        <v>495</v>
      </c>
      <c r="G68" s="93">
        <f t="shared" si="89"/>
        <v>435</v>
      </c>
      <c r="H68" s="93">
        <f t="shared" si="89"/>
        <v>30</v>
      </c>
      <c r="I68" s="93">
        <f t="shared" si="89"/>
        <v>140</v>
      </c>
      <c r="J68" s="93">
        <f t="shared" si="89"/>
        <v>90</v>
      </c>
      <c r="K68" s="93">
        <f t="shared" si="89"/>
        <v>120</v>
      </c>
      <c r="L68" s="93">
        <f t="shared" si="89"/>
        <v>60</v>
      </c>
      <c r="M68" s="95">
        <f t="shared" si="89"/>
        <v>0</v>
      </c>
      <c r="N68" s="92">
        <f t="shared" si="89"/>
        <v>60</v>
      </c>
      <c r="O68" s="93">
        <f t="shared" si="89"/>
        <v>150</v>
      </c>
      <c r="P68" s="93">
        <f t="shared" si="89"/>
        <v>60</v>
      </c>
      <c r="Q68" s="93">
        <f t="shared" si="89"/>
        <v>30</v>
      </c>
      <c r="R68" s="93">
        <f t="shared" si="89"/>
        <v>30</v>
      </c>
      <c r="S68" s="93">
        <f t="shared" si="89"/>
        <v>30</v>
      </c>
      <c r="T68" s="120">
        <f t="shared" si="89"/>
        <v>30</v>
      </c>
      <c r="U68" s="86"/>
      <c r="V68" s="97">
        <f t="shared" ref="V68:AB68" si="90">V12+V20+V32+V49+V67</f>
        <v>45</v>
      </c>
      <c r="W68" s="93">
        <f t="shared" si="90"/>
        <v>135</v>
      </c>
      <c r="X68" s="93">
        <f t="shared" si="90"/>
        <v>75</v>
      </c>
      <c r="Y68" s="93">
        <f t="shared" si="90"/>
        <v>50</v>
      </c>
      <c r="Z68" s="93">
        <f t="shared" si="90"/>
        <v>30</v>
      </c>
      <c r="AA68" s="93">
        <f t="shared" si="90"/>
        <v>30</v>
      </c>
      <c r="AB68" s="57">
        <f t="shared" si="90"/>
        <v>30</v>
      </c>
      <c r="AC68" s="86"/>
      <c r="AD68" s="92">
        <f t="shared" ref="AD68:AI68" si="91">AD12+AD20+AD32+AD49+AD67</f>
        <v>60</v>
      </c>
      <c r="AE68" s="93">
        <f t="shared" si="91"/>
        <v>120</v>
      </c>
      <c r="AF68" s="93">
        <f t="shared" si="91"/>
        <v>45</v>
      </c>
      <c r="AG68" s="93">
        <f t="shared" si="91"/>
        <v>60</v>
      </c>
      <c r="AH68" s="93">
        <f t="shared" si="91"/>
        <v>30</v>
      </c>
      <c r="AI68" s="57">
        <f t="shared" si="91"/>
        <v>30</v>
      </c>
      <c r="AJ68" s="86"/>
      <c r="AK68" s="97">
        <f t="shared" ref="AK68:AQ68" si="92">AK12+AK20+AK32+AK49+AK67</f>
        <v>15</v>
      </c>
      <c r="AL68" s="93">
        <f t="shared" si="92"/>
        <v>30</v>
      </c>
      <c r="AM68" s="93">
        <f t="shared" si="92"/>
        <v>105</v>
      </c>
      <c r="AN68" s="93">
        <f t="shared" si="92"/>
        <v>30</v>
      </c>
      <c r="AO68" s="93">
        <f t="shared" si="92"/>
        <v>30</v>
      </c>
      <c r="AP68" s="93">
        <f t="shared" si="92"/>
        <v>0</v>
      </c>
      <c r="AQ68" s="57">
        <f t="shared" si="92"/>
        <v>22</v>
      </c>
      <c r="AR68" s="96"/>
      <c r="AS68" s="94">
        <f t="shared" ref="AS68:AX68" si="93">AS12+AS20+AS32+AS49+AS67</f>
        <v>15</v>
      </c>
      <c r="AT68" s="93">
        <f t="shared" si="93"/>
        <v>60</v>
      </c>
      <c r="AU68" s="93">
        <f t="shared" si="93"/>
        <v>75</v>
      </c>
      <c r="AV68" s="93">
        <f t="shared" si="93"/>
        <v>30</v>
      </c>
      <c r="AW68" s="93">
        <f t="shared" si="93"/>
        <v>0</v>
      </c>
      <c r="AX68" s="57">
        <f t="shared" si="93"/>
        <v>16</v>
      </c>
      <c r="AY68" s="86"/>
      <c r="AZ68" s="97">
        <f t="shared" ref="AZ68:BE68" si="94">AZ12+AZ20+AZ32+AZ49+AZ67</f>
        <v>0</v>
      </c>
      <c r="BA68" s="93">
        <f t="shared" si="94"/>
        <v>75</v>
      </c>
      <c r="BB68" s="93">
        <f t="shared" si="94"/>
        <v>30</v>
      </c>
      <c r="BC68" s="93">
        <f t="shared" si="94"/>
        <v>30</v>
      </c>
      <c r="BD68" s="93">
        <f t="shared" si="94"/>
        <v>0</v>
      </c>
      <c r="BE68" s="57">
        <f t="shared" si="94"/>
        <v>16</v>
      </c>
      <c r="BF68" s="86"/>
      <c r="BG68" s="92">
        <f>BG12+BG20+BG32+BG49+BG67</f>
        <v>144</v>
      </c>
      <c r="BH68" s="99">
        <f>BH12+BH20+BH32+BH49+BH67</f>
        <v>53</v>
      </c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</row>
    <row r="69" spans="1:129" s="40" customFormat="1" ht="24.95" customHeight="1" thickBot="1" x14ac:dyDescent="0.3">
      <c r="A69" s="143">
        <v>52</v>
      </c>
      <c r="B69" s="143" t="s">
        <v>62</v>
      </c>
      <c r="C69" s="144" t="s">
        <v>63</v>
      </c>
      <c r="D69" s="142">
        <f t="shared" ref="D69" si="95">SUM(E69:M69)</f>
        <v>720</v>
      </c>
      <c r="E69" s="104"/>
      <c r="F69" s="101"/>
      <c r="G69" s="101"/>
      <c r="H69" s="101"/>
      <c r="I69" s="101"/>
      <c r="J69" s="101"/>
      <c r="K69" s="101"/>
      <c r="L69" s="101"/>
      <c r="M69" s="103">
        <f t="shared" ref="M69" si="96">AP69+AW69+BD69</f>
        <v>720</v>
      </c>
      <c r="N69" s="104"/>
      <c r="O69" s="101"/>
      <c r="P69" s="101"/>
      <c r="Q69" s="101"/>
      <c r="R69" s="101"/>
      <c r="S69" s="101"/>
      <c r="T69" s="102"/>
      <c r="U69" s="107"/>
      <c r="V69" s="104"/>
      <c r="W69" s="101"/>
      <c r="X69" s="101"/>
      <c r="Y69" s="101"/>
      <c r="Z69" s="101"/>
      <c r="AA69" s="101"/>
      <c r="AB69" s="102"/>
      <c r="AC69" s="105"/>
      <c r="AD69" s="104"/>
      <c r="AE69" s="101"/>
      <c r="AF69" s="101"/>
      <c r="AG69" s="101"/>
      <c r="AH69" s="101"/>
      <c r="AI69" s="102"/>
      <c r="AJ69" s="107"/>
      <c r="AK69" s="104"/>
      <c r="AL69" s="101"/>
      <c r="AM69" s="101"/>
      <c r="AN69" s="101"/>
      <c r="AO69" s="101"/>
      <c r="AP69" s="101">
        <v>240</v>
      </c>
      <c r="AQ69" s="102">
        <v>10</v>
      </c>
      <c r="AR69" s="105" t="s">
        <v>17</v>
      </c>
      <c r="AS69" s="104"/>
      <c r="AT69" s="101"/>
      <c r="AU69" s="101"/>
      <c r="AV69" s="101"/>
      <c r="AW69" s="101">
        <v>240</v>
      </c>
      <c r="AX69" s="102">
        <v>10</v>
      </c>
      <c r="AY69" s="107" t="s">
        <v>17</v>
      </c>
      <c r="AZ69" s="104"/>
      <c r="BA69" s="101"/>
      <c r="BB69" s="101"/>
      <c r="BC69" s="101"/>
      <c r="BD69" s="101">
        <v>240</v>
      </c>
      <c r="BE69" s="102">
        <v>10</v>
      </c>
      <c r="BF69" s="105" t="s">
        <v>17</v>
      </c>
      <c r="BG69" s="100">
        <f t="shared" ref="BG69" si="97">T69+AB69+AI69+AQ69+AX69+BE69</f>
        <v>30</v>
      </c>
      <c r="BH69" s="116">
        <v>30</v>
      </c>
    </row>
    <row r="70" spans="1:129" s="40" customFormat="1" ht="30" customHeight="1" thickBot="1" x14ac:dyDescent="0.3">
      <c r="A70" s="155" t="s">
        <v>18</v>
      </c>
      <c r="B70" s="156"/>
      <c r="C70" s="156"/>
      <c r="D70" s="117">
        <f>D68+D69</f>
        <v>2285</v>
      </c>
      <c r="E70" s="111">
        <f t="shared" ref="E70:T70" si="98">E68+E69</f>
        <v>195</v>
      </c>
      <c r="F70" s="109">
        <f t="shared" si="98"/>
        <v>495</v>
      </c>
      <c r="G70" s="109">
        <f t="shared" si="98"/>
        <v>435</v>
      </c>
      <c r="H70" s="109">
        <f t="shared" si="98"/>
        <v>30</v>
      </c>
      <c r="I70" s="109">
        <f t="shared" si="98"/>
        <v>140</v>
      </c>
      <c r="J70" s="109">
        <f t="shared" si="98"/>
        <v>90</v>
      </c>
      <c r="K70" s="109">
        <f t="shared" si="98"/>
        <v>120</v>
      </c>
      <c r="L70" s="109">
        <f t="shared" si="98"/>
        <v>60</v>
      </c>
      <c r="M70" s="118">
        <f t="shared" si="98"/>
        <v>720</v>
      </c>
      <c r="N70" s="108">
        <f t="shared" si="98"/>
        <v>60</v>
      </c>
      <c r="O70" s="109">
        <f t="shared" si="98"/>
        <v>150</v>
      </c>
      <c r="P70" s="109">
        <f t="shared" si="98"/>
        <v>60</v>
      </c>
      <c r="Q70" s="109">
        <f t="shared" si="98"/>
        <v>30</v>
      </c>
      <c r="R70" s="109">
        <f t="shared" si="98"/>
        <v>30</v>
      </c>
      <c r="S70" s="109">
        <f t="shared" si="98"/>
        <v>30</v>
      </c>
      <c r="T70" s="109">
        <f t="shared" si="98"/>
        <v>30</v>
      </c>
      <c r="U70" s="113"/>
      <c r="V70" s="119">
        <f t="shared" ref="V70" si="99">V68+V69</f>
        <v>45</v>
      </c>
      <c r="W70" s="109">
        <f t="shared" ref="W70" si="100">W68+W69</f>
        <v>135</v>
      </c>
      <c r="X70" s="109">
        <f t="shared" ref="X70" si="101">X68+X69</f>
        <v>75</v>
      </c>
      <c r="Y70" s="109">
        <f t="shared" ref="Y70" si="102">Y68+Y69</f>
        <v>50</v>
      </c>
      <c r="Z70" s="109">
        <f t="shared" ref="Z70" si="103">Z68+Z69</f>
        <v>30</v>
      </c>
      <c r="AA70" s="109">
        <f t="shared" ref="AA70" si="104">AA68+AA69</f>
        <v>30</v>
      </c>
      <c r="AB70" s="109">
        <f t="shared" ref="AB70" si="105">AB68+AB69</f>
        <v>30</v>
      </c>
      <c r="AC70" s="112"/>
      <c r="AD70" s="111">
        <f t="shared" ref="AD70" si="106">AD68+AD69</f>
        <v>60</v>
      </c>
      <c r="AE70" s="109">
        <f t="shared" ref="AE70" si="107">AE68+AE69</f>
        <v>120</v>
      </c>
      <c r="AF70" s="109">
        <f t="shared" ref="AF70" si="108">AF68+AF69</f>
        <v>45</v>
      </c>
      <c r="AG70" s="109">
        <f t="shared" ref="AG70" si="109">AG68+AG69</f>
        <v>60</v>
      </c>
      <c r="AH70" s="109">
        <f t="shared" ref="AH70" si="110">AH68+AH69</f>
        <v>30</v>
      </c>
      <c r="AI70" s="109">
        <f t="shared" ref="AI70" si="111">AI68+AI69</f>
        <v>30</v>
      </c>
      <c r="AJ70" s="113"/>
      <c r="AK70" s="119">
        <f t="shared" ref="AK70" si="112">AK68+AK69</f>
        <v>15</v>
      </c>
      <c r="AL70" s="109">
        <f t="shared" ref="AL70" si="113">AL68+AL69</f>
        <v>30</v>
      </c>
      <c r="AM70" s="109">
        <f t="shared" ref="AM70" si="114">AM68+AM69</f>
        <v>105</v>
      </c>
      <c r="AN70" s="109">
        <f t="shared" ref="AN70" si="115">AN68+AN69</f>
        <v>30</v>
      </c>
      <c r="AO70" s="109">
        <f t="shared" ref="AO70" si="116">AO68+AO69</f>
        <v>30</v>
      </c>
      <c r="AP70" s="109">
        <f t="shared" ref="AP70" si="117">AP68+AP69</f>
        <v>240</v>
      </c>
      <c r="AQ70" s="109">
        <f t="shared" ref="AQ70" si="118">AQ68+AQ69</f>
        <v>32</v>
      </c>
      <c r="AR70" s="113"/>
      <c r="AS70" s="108">
        <f t="shared" ref="AS70" si="119">AS68+AS69</f>
        <v>15</v>
      </c>
      <c r="AT70" s="109">
        <f t="shared" ref="AT70" si="120">AT68+AT69</f>
        <v>60</v>
      </c>
      <c r="AU70" s="109">
        <f t="shared" ref="AU70" si="121">AU68+AU69</f>
        <v>75</v>
      </c>
      <c r="AV70" s="109">
        <f t="shared" ref="AV70" si="122">AV68+AV69</f>
        <v>30</v>
      </c>
      <c r="AW70" s="109">
        <f t="shared" ref="AW70" si="123">AW68+AW69</f>
        <v>240</v>
      </c>
      <c r="AX70" s="109">
        <f t="shared" ref="AX70" si="124">AX68+AX69</f>
        <v>26</v>
      </c>
      <c r="AY70" s="113"/>
      <c r="AZ70" s="119">
        <f t="shared" ref="AZ70" si="125">AZ68+AZ69</f>
        <v>0</v>
      </c>
      <c r="BA70" s="109">
        <f t="shared" ref="BA70" si="126">BA68+BA69</f>
        <v>75</v>
      </c>
      <c r="BB70" s="109">
        <f t="shared" ref="BB70" si="127">BB68+BB69</f>
        <v>30</v>
      </c>
      <c r="BC70" s="109">
        <f t="shared" ref="BC70" si="128">BC68+BC69</f>
        <v>30</v>
      </c>
      <c r="BD70" s="109">
        <f t="shared" ref="BD70" si="129">BD68+BD69</f>
        <v>240</v>
      </c>
      <c r="BE70" s="109">
        <f t="shared" ref="BE70" si="130">BE68+BE69</f>
        <v>26</v>
      </c>
      <c r="BF70" s="112"/>
      <c r="BG70" s="111">
        <f t="shared" ref="BG70" si="131">BG68+BG69</f>
        <v>174</v>
      </c>
      <c r="BH70" s="110">
        <f t="shared" ref="BH70" si="132">BH68+BH69</f>
        <v>83</v>
      </c>
      <c r="BI70" s="89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</row>
    <row r="71" spans="1:129" s="40" customFormat="1" ht="15.75" x14ac:dyDescent="0.25">
      <c r="A71" s="29"/>
      <c r="B71" s="29"/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</row>
    <row r="72" spans="1:129" s="40" customFormat="1" ht="15.75" x14ac:dyDescent="0.25">
      <c r="A72" s="29"/>
      <c r="B72" s="29" t="s">
        <v>19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</row>
    <row r="73" spans="1:129" s="40" customFormat="1" ht="15.75" x14ac:dyDescent="0.25">
      <c r="A73" s="29"/>
      <c r="B73" s="29" t="s">
        <v>29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</row>
    <row r="74" spans="1:129" s="40" customFormat="1" ht="15.75" x14ac:dyDescent="0.25">
      <c r="A74" s="29"/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</row>
    <row r="75" spans="1:129" s="40" customFormat="1" ht="15.75" x14ac:dyDescent="0.25">
      <c r="A75" s="29"/>
      <c r="B75" s="29" t="s">
        <v>203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</row>
    <row r="76" spans="1:129" s="40" customFormat="1" ht="15.75" x14ac:dyDescent="0.25">
      <c r="A76" s="29"/>
      <c r="B76" s="29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DY76" s="58"/>
    </row>
    <row r="77" spans="1:129" s="40" customFormat="1" ht="15.75" x14ac:dyDescent="0.25">
      <c r="A77" s="29"/>
      <c r="B77" s="29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DY77" s="58"/>
    </row>
    <row r="78" spans="1:129" s="40" customFormat="1" ht="15.75" x14ac:dyDescent="0.25">
      <c r="A78" s="29"/>
      <c r="B78" s="29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DY78" s="58"/>
    </row>
    <row r="79" spans="1:129" s="40" customFormat="1" ht="15.75" x14ac:dyDescent="0.25">
      <c r="A79" s="29"/>
      <c r="B79" s="29"/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DY79" s="58"/>
    </row>
    <row r="80" spans="1:129" x14ac:dyDescent="0.25">
      <c r="A80" s="31"/>
      <c r="B80" s="31"/>
      <c r="C80" s="3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</row>
    <row r="81" spans="1:60" x14ac:dyDescent="0.25">
      <c r="A81" s="31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</row>
    <row r="86" spans="1:60" ht="13.5" thickBot="1" x14ac:dyDescent="0.3"/>
    <row r="87" spans="1:60" ht="13.5" thickBot="1" x14ac:dyDescent="0.3">
      <c r="AJ87" s="126"/>
    </row>
  </sheetData>
  <mergeCells count="30">
    <mergeCell ref="B13:BG13"/>
    <mergeCell ref="B21:BH21"/>
    <mergeCell ref="B50:BH50"/>
    <mergeCell ref="A1:BH1"/>
    <mergeCell ref="A2:BH2"/>
    <mergeCell ref="A3:BH3"/>
    <mergeCell ref="A4:A6"/>
    <mergeCell ref="B4:B6"/>
    <mergeCell ref="C4:C6"/>
    <mergeCell ref="D4:M5"/>
    <mergeCell ref="N4:AC4"/>
    <mergeCell ref="AD4:AR4"/>
    <mergeCell ref="AD5:AJ5"/>
    <mergeCell ref="AK5:AR5"/>
    <mergeCell ref="A70:C70"/>
    <mergeCell ref="AS4:BF4"/>
    <mergeCell ref="BG4:BG6"/>
    <mergeCell ref="BH4:BH6"/>
    <mergeCell ref="N5:U5"/>
    <mergeCell ref="V5:AC5"/>
    <mergeCell ref="AS5:AY5"/>
    <mergeCell ref="AZ5:BF5"/>
    <mergeCell ref="B7:BH7"/>
    <mergeCell ref="B33:BH33"/>
    <mergeCell ref="A12:C12"/>
    <mergeCell ref="A20:C20"/>
    <mergeCell ref="A32:C32"/>
    <mergeCell ref="A68:C68"/>
    <mergeCell ref="A49:C49"/>
    <mergeCell ref="A67:C67"/>
  </mergeCells>
  <printOptions horizontalCentered="1" verticalCentered="1"/>
  <pageMargins left="0.23622047244094491" right="0.23622047244094491" top="0.31496062992125984" bottom="0.35433070866141736" header="0" footer="0"/>
  <pageSetup paperSize="9" scale="35" fitToWidth="0" orientation="landscape" horizontalDpi="300" verticalDpi="300" r:id="rId1"/>
  <headerFooter scaleWithDoc="0"/>
  <rowBreaks count="1" manualBreakCount="1">
    <brk id="32" max="60" man="1"/>
  </rowBreaks>
  <ignoredErrors>
    <ignoredError sqref="AF67 AM67 AU67 BA67 G67 K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31"/>
  <sheetViews>
    <sheetView view="pageBreakPreview" zoomScale="85" zoomScaleNormal="80" zoomScaleSheetLayoutView="85" workbookViewId="0">
      <selection activeCell="W26" sqref="W26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9.7109375" style="33" customWidth="1"/>
    <col min="4" max="36" width="5.140625" style="1" customWidth="1"/>
    <col min="37" max="37" width="9" style="1" customWidth="1"/>
    <col min="38" max="38" width="7.28515625" style="1" customWidth="1"/>
    <col min="39" max="39" width="7.28515625" style="2" customWidth="1"/>
    <col min="40" max="16384" width="9.140625" style="1"/>
  </cols>
  <sheetData>
    <row r="1" spans="1:68" ht="30" customHeight="1" x14ac:dyDescent="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</row>
    <row r="2" spans="1:68" ht="30" customHeight="1" x14ac:dyDescent="0.25">
      <c r="A2" s="180" t="s">
        <v>142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</row>
    <row r="3" spans="1:68" ht="30" customHeight="1" x14ac:dyDescent="0.25">
      <c r="A3" s="180" t="s">
        <v>201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</row>
    <row r="4" spans="1:68" ht="30" customHeight="1" thickBot="1" x14ac:dyDescent="0.3">
      <c r="A4" s="182" t="s">
        <v>143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68" s="39" customFormat="1" ht="30" customHeight="1" x14ac:dyDescent="0.25">
      <c r="A5" s="183" t="s">
        <v>1</v>
      </c>
      <c r="B5" s="186" t="s">
        <v>2</v>
      </c>
      <c r="C5" s="183" t="s">
        <v>3</v>
      </c>
      <c r="D5" s="189" t="s">
        <v>4</v>
      </c>
      <c r="E5" s="157"/>
      <c r="F5" s="157"/>
      <c r="G5" s="157"/>
      <c r="H5" s="157"/>
      <c r="I5" s="193" t="s">
        <v>5</v>
      </c>
      <c r="J5" s="157"/>
      <c r="K5" s="157"/>
      <c r="L5" s="157"/>
      <c r="M5" s="157"/>
      <c r="N5" s="157"/>
      <c r="O5" s="157"/>
      <c r="P5" s="158"/>
      <c r="Q5" s="189" t="s">
        <v>6</v>
      </c>
      <c r="R5" s="157"/>
      <c r="S5" s="157"/>
      <c r="T5" s="157"/>
      <c r="U5" s="157"/>
      <c r="V5" s="157"/>
      <c r="W5" s="157"/>
      <c r="X5" s="157"/>
      <c r="Y5" s="158"/>
      <c r="Z5" s="157" t="s">
        <v>137</v>
      </c>
      <c r="AA5" s="157"/>
      <c r="AB5" s="157"/>
      <c r="AC5" s="157"/>
      <c r="AD5" s="157"/>
      <c r="AE5" s="157"/>
      <c r="AF5" s="157"/>
      <c r="AG5" s="157"/>
      <c r="AH5" s="157"/>
      <c r="AI5" s="158"/>
      <c r="AJ5" s="194" t="s">
        <v>7</v>
      </c>
      <c r="AK5" s="162" t="s">
        <v>144</v>
      </c>
    </row>
    <row r="6" spans="1:68" s="39" customFormat="1" ht="30" customHeight="1" thickBot="1" x14ac:dyDescent="0.3">
      <c r="A6" s="184"/>
      <c r="B6" s="187"/>
      <c r="C6" s="184"/>
      <c r="D6" s="167"/>
      <c r="E6" s="165"/>
      <c r="F6" s="165"/>
      <c r="G6" s="165"/>
      <c r="H6" s="165"/>
      <c r="I6" s="197" t="s">
        <v>8</v>
      </c>
      <c r="J6" s="165"/>
      <c r="K6" s="165"/>
      <c r="L6" s="166"/>
      <c r="M6" s="167" t="s">
        <v>9</v>
      </c>
      <c r="N6" s="165"/>
      <c r="O6" s="165"/>
      <c r="P6" s="168"/>
      <c r="Q6" s="167" t="s">
        <v>10</v>
      </c>
      <c r="R6" s="165"/>
      <c r="S6" s="165"/>
      <c r="T6" s="166"/>
      <c r="U6" s="167" t="s">
        <v>11</v>
      </c>
      <c r="V6" s="165"/>
      <c r="W6" s="165"/>
      <c r="X6" s="165"/>
      <c r="Y6" s="168"/>
      <c r="Z6" s="165" t="s">
        <v>138</v>
      </c>
      <c r="AA6" s="165"/>
      <c r="AB6" s="165"/>
      <c r="AC6" s="165"/>
      <c r="AD6" s="166"/>
      <c r="AE6" s="167" t="s">
        <v>139</v>
      </c>
      <c r="AF6" s="165"/>
      <c r="AG6" s="165"/>
      <c r="AH6" s="165"/>
      <c r="AI6" s="168"/>
      <c r="AJ6" s="195"/>
      <c r="AK6" s="163"/>
    </row>
    <row r="7" spans="1:68" s="39" customFormat="1" ht="159.94999999999999" customHeight="1" thickBot="1" x14ac:dyDescent="0.3">
      <c r="A7" s="185"/>
      <c r="B7" s="188"/>
      <c r="C7" s="185"/>
      <c r="D7" s="82" t="s">
        <v>12</v>
      </c>
      <c r="E7" s="5" t="s">
        <v>13</v>
      </c>
      <c r="F7" s="6" t="s">
        <v>14</v>
      </c>
      <c r="G7" s="6" t="s">
        <v>198</v>
      </c>
      <c r="H7" s="6" t="s">
        <v>133</v>
      </c>
      <c r="I7" s="72" t="s">
        <v>13</v>
      </c>
      <c r="J7" s="6" t="s">
        <v>14</v>
      </c>
      <c r="K7" s="6" t="s">
        <v>15</v>
      </c>
      <c r="L7" s="76" t="s">
        <v>16</v>
      </c>
      <c r="M7" s="73" t="s">
        <v>13</v>
      </c>
      <c r="N7" s="6" t="s">
        <v>14</v>
      </c>
      <c r="O7" s="82" t="s">
        <v>15</v>
      </c>
      <c r="P7" s="71" t="s">
        <v>16</v>
      </c>
      <c r="Q7" s="72" t="s">
        <v>13</v>
      </c>
      <c r="R7" s="6" t="s">
        <v>14</v>
      </c>
      <c r="S7" s="6" t="s">
        <v>15</v>
      </c>
      <c r="T7" s="76" t="s">
        <v>16</v>
      </c>
      <c r="U7" s="73" t="s">
        <v>13</v>
      </c>
      <c r="V7" s="6" t="s">
        <v>198</v>
      </c>
      <c r="W7" s="6" t="s">
        <v>133</v>
      </c>
      <c r="X7" s="82" t="s">
        <v>15</v>
      </c>
      <c r="Y7" s="71" t="s">
        <v>16</v>
      </c>
      <c r="Z7" s="72" t="s">
        <v>13</v>
      </c>
      <c r="AA7" s="6" t="s">
        <v>198</v>
      </c>
      <c r="AB7" s="6" t="s">
        <v>133</v>
      </c>
      <c r="AC7" s="82" t="s">
        <v>15</v>
      </c>
      <c r="AD7" s="76" t="s">
        <v>16</v>
      </c>
      <c r="AE7" s="73" t="s">
        <v>13</v>
      </c>
      <c r="AF7" s="6" t="s">
        <v>198</v>
      </c>
      <c r="AG7" s="6" t="s">
        <v>133</v>
      </c>
      <c r="AH7" s="82" t="s">
        <v>15</v>
      </c>
      <c r="AI7" s="71" t="s">
        <v>16</v>
      </c>
      <c r="AJ7" s="196"/>
      <c r="AK7" s="198"/>
    </row>
    <row r="8" spans="1:68" s="40" customFormat="1" ht="24.95" customHeight="1" thickBot="1" x14ac:dyDescent="0.3">
      <c r="A8" s="59"/>
      <c r="B8" s="170" t="s">
        <v>199</v>
      </c>
      <c r="C8" s="170"/>
      <c r="D8" s="172"/>
      <c r="E8" s="172"/>
      <c r="F8" s="172"/>
      <c r="G8" s="172"/>
      <c r="H8" s="172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2"/>
      <c r="AK8" s="174"/>
    </row>
    <row r="9" spans="1:68" s="40" customFormat="1" ht="35.1" customHeight="1" x14ac:dyDescent="0.25">
      <c r="A9" s="64">
        <v>1</v>
      </c>
      <c r="B9" s="64" t="s">
        <v>145</v>
      </c>
      <c r="C9" s="139" t="s">
        <v>146</v>
      </c>
      <c r="D9" s="127">
        <f t="shared" ref="D9:D20" si="0">SUM(E9:H9)</f>
        <v>20</v>
      </c>
      <c r="E9" s="13"/>
      <c r="F9" s="12"/>
      <c r="G9" s="12"/>
      <c r="H9" s="41">
        <f>W9+AB9+AG9</f>
        <v>20</v>
      </c>
      <c r="I9" s="11"/>
      <c r="J9" s="12"/>
      <c r="K9" s="3"/>
      <c r="L9" s="77"/>
      <c r="M9" s="11"/>
      <c r="N9" s="12"/>
      <c r="O9" s="3"/>
      <c r="P9" s="15"/>
      <c r="Q9" s="13"/>
      <c r="R9" s="12"/>
      <c r="S9" s="3"/>
      <c r="T9" s="77"/>
      <c r="U9" s="11"/>
      <c r="V9" s="12"/>
      <c r="W9" s="12">
        <v>20</v>
      </c>
      <c r="X9" s="3">
        <v>2</v>
      </c>
      <c r="Y9" s="15" t="s">
        <v>17</v>
      </c>
      <c r="Z9" s="13"/>
      <c r="AA9" s="12"/>
      <c r="AB9" s="12"/>
      <c r="AC9" s="3"/>
      <c r="AD9" s="77"/>
      <c r="AE9" s="11"/>
      <c r="AF9" s="12"/>
      <c r="AG9" s="12"/>
      <c r="AH9" s="3"/>
      <c r="AI9" s="15"/>
      <c r="AJ9" s="13">
        <f t="shared" ref="AJ9:AJ20" si="1">K9+O9+S9+X9+AC9+AH9</f>
        <v>2</v>
      </c>
      <c r="AK9" s="16">
        <v>2</v>
      </c>
    </row>
    <row r="10" spans="1:68" s="40" customFormat="1" ht="35.1" customHeight="1" x14ac:dyDescent="0.25">
      <c r="A10" s="65">
        <v>2</v>
      </c>
      <c r="B10" s="65" t="s">
        <v>147</v>
      </c>
      <c r="C10" s="140" t="s">
        <v>148</v>
      </c>
      <c r="D10" s="128">
        <f t="shared" si="0"/>
        <v>20</v>
      </c>
      <c r="E10" s="9"/>
      <c r="F10" s="10"/>
      <c r="G10" s="10">
        <f t="shared" ref="G10:G18" si="2">V10+AA10+AF10</f>
        <v>20</v>
      </c>
      <c r="H10" s="67"/>
      <c r="I10" s="17"/>
      <c r="J10" s="10"/>
      <c r="K10" s="18"/>
      <c r="L10" s="78"/>
      <c r="M10" s="17"/>
      <c r="N10" s="10"/>
      <c r="O10" s="18"/>
      <c r="P10" s="20"/>
      <c r="Q10" s="9"/>
      <c r="R10" s="10"/>
      <c r="S10" s="18"/>
      <c r="T10" s="78"/>
      <c r="U10" s="17"/>
      <c r="V10" s="10">
        <v>20</v>
      </c>
      <c r="W10" s="10"/>
      <c r="X10" s="18">
        <v>2</v>
      </c>
      <c r="Y10" s="20" t="s">
        <v>17</v>
      </c>
      <c r="Z10" s="9"/>
      <c r="AA10" s="10"/>
      <c r="AB10" s="10"/>
      <c r="AC10" s="18"/>
      <c r="AD10" s="78"/>
      <c r="AE10" s="17"/>
      <c r="AF10" s="10"/>
      <c r="AG10" s="10"/>
      <c r="AH10" s="18"/>
      <c r="AI10" s="20"/>
      <c r="AJ10" s="9">
        <f t="shared" si="1"/>
        <v>2</v>
      </c>
      <c r="AK10" s="21">
        <v>2</v>
      </c>
    </row>
    <row r="11" spans="1:68" s="40" customFormat="1" ht="35.1" customHeight="1" x14ac:dyDescent="0.25">
      <c r="A11" s="65">
        <v>3</v>
      </c>
      <c r="B11" s="65" t="s">
        <v>149</v>
      </c>
      <c r="C11" s="140" t="s">
        <v>150</v>
      </c>
      <c r="D11" s="128">
        <f t="shared" si="0"/>
        <v>20</v>
      </c>
      <c r="E11" s="9"/>
      <c r="F11" s="10"/>
      <c r="G11" s="10">
        <f t="shared" si="2"/>
        <v>20</v>
      </c>
      <c r="H11" s="67"/>
      <c r="I11" s="17"/>
      <c r="J11" s="10"/>
      <c r="K11" s="18"/>
      <c r="L11" s="78"/>
      <c r="M11" s="17"/>
      <c r="N11" s="10"/>
      <c r="O11" s="18"/>
      <c r="P11" s="20"/>
      <c r="Q11" s="9"/>
      <c r="R11" s="10"/>
      <c r="S11" s="18"/>
      <c r="T11" s="78"/>
      <c r="U11" s="17"/>
      <c r="V11" s="10">
        <v>20</v>
      </c>
      <c r="W11" s="10"/>
      <c r="X11" s="18">
        <v>2</v>
      </c>
      <c r="Y11" s="20" t="s">
        <v>17</v>
      </c>
      <c r="Z11" s="9"/>
      <c r="AA11" s="10"/>
      <c r="AB11" s="10"/>
      <c r="AC11" s="18"/>
      <c r="AD11" s="78"/>
      <c r="AE11" s="17"/>
      <c r="AF11" s="10"/>
      <c r="AG11" s="10"/>
      <c r="AH11" s="18"/>
      <c r="AI11" s="20"/>
      <c r="AJ11" s="9">
        <f t="shared" si="1"/>
        <v>2</v>
      </c>
      <c r="AK11" s="21">
        <v>2</v>
      </c>
    </row>
    <row r="12" spans="1:68" s="40" customFormat="1" ht="50.1" customHeight="1" x14ac:dyDescent="0.25">
      <c r="A12" s="65">
        <v>4</v>
      </c>
      <c r="B12" s="65" t="s">
        <v>151</v>
      </c>
      <c r="C12" s="140" t="s">
        <v>152</v>
      </c>
      <c r="D12" s="128">
        <f t="shared" si="0"/>
        <v>20</v>
      </c>
      <c r="E12" s="9"/>
      <c r="F12" s="10"/>
      <c r="G12" s="10">
        <f t="shared" si="2"/>
        <v>20</v>
      </c>
      <c r="H12" s="67"/>
      <c r="I12" s="17"/>
      <c r="J12" s="10"/>
      <c r="K12" s="18"/>
      <c r="L12" s="78"/>
      <c r="M12" s="17"/>
      <c r="N12" s="10"/>
      <c r="O12" s="18"/>
      <c r="P12" s="20"/>
      <c r="Q12" s="9"/>
      <c r="R12" s="10"/>
      <c r="S12" s="18"/>
      <c r="T12" s="78"/>
      <c r="U12" s="17"/>
      <c r="V12" s="10">
        <v>20</v>
      </c>
      <c r="W12" s="10"/>
      <c r="X12" s="18">
        <v>2</v>
      </c>
      <c r="Y12" s="20" t="s">
        <v>17</v>
      </c>
      <c r="Z12" s="9"/>
      <c r="AA12" s="10"/>
      <c r="AB12" s="10"/>
      <c r="AC12" s="18"/>
      <c r="AD12" s="78"/>
      <c r="AE12" s="17"/>
      <c r="AF12" s="10"/>
      <c r="AG12" s="10"/>
      <c r="AH12" s="18"/>
      <c r="AI12" s="20"/>
      <c r="AJ12" s="9">
        <f t="shared" si="1"/>
        <v>2</v>
      </c>
      <c r="AK12" s="21">
        <v>2</v>
      </c>
    </row>
    <row r="13" spans="1:68" s="40" customFormat="1" ht="35.1" customHeight="1" x14ac:dyDescent="0.25">
      <c r="A13" s="65">
        <v>5</v>
      </c>
      <c r="B13" s="65" t="s">
        <v>153</v>
      </c>
      <c r="C13" s="140" t="s">
        <v>154</v>
      </c>
      <c r="D13" s="128">
        <f t="shared" si="0"/>
        <v>20</v>
      </c>
      <c r="E13" s="9"/>
      <c r="F13" s="10"/>
      <c r="G13" s="10">
        <f t="shared" si="2"/>
        <v>20</v>
      </c>
      <c r="H13" s="67"/>
      <c r="I13" s="17"/>
      <c r="J13" s="10"/>
      <c r="K13" s="18"/>
      <c r="L13" s="78"/>
      <c r="M13" s="17"/>
      <c r="N13" s="10"/>
      <c r="O13" s="18"/>
      <c r="P13" s="20"/>
      <c r="Q13" s="9"/>
      <c r="R13" s="10"/>
      <c r="S13" s="18"/>
      <c r="T13" s="78"/>
      <c r="U13" s="17"/>
      <c r="V13" s="10"/>
      <c r="W13" s="10"/>
      <c r="X13" s="18"/>
      <c r="Y13" s="20"/>
      <c r="Z13" s="9"/>
      <c r="AA13" s="10">
        <v>20</v>
      </c>
      <c r="AB13" s="10"/>
      <c r="AC13" s="18">
        <v>2</v>
      </c>
      <c r="AD13" s="78" t="s">
        <v>17</v>
      </c>
      <c r="AE13" s="17"/>
      <c r="AF13" s="10"/>
      <c r="AG13" s="10"/>
      <c r="AH13" s="18"/>
      <c r="AI13" s="20"/>
      <c r="AJ13" s="9">
        <f t="shared" si="1"/>
        <v>2</v>
      </c>
      <c r="AK13" s="21">
        <v>2</v>
      </c>
    </row>
    <row r="14" spans="1:68" s="40" customFormat="1" ht="35.1" customHeight="1" x14ac:dyDescent="0.25">
      <c r="A14" s="65">
        <v>6</v>
      </c>
      <c r="B14" s="65" t="s">
        <v>155</v>
      </c>
      <c r="C14" s="140" t="s">
        <v>156</v>
      </c>
      <c r="D14" s="128">
        <f t="shared" si="0"/>
        <v>20</v>
      </c>
      <c r="E14" s="9"/>
      <c r="F14" s="10"/>
      <c r="G14" s="10">
        <f t="shared" si="2"/>
        <v>20</v>
      </c>
      <c r="H14" s="67"/>
      <c r="I14" s="17"/>
      <c r="J14" s="10"/>
      <c r="K14" s="18"/>
      <c r="L14" s="78"/>
      <c r="M14" s="17"/>
      <c r="N14" s="10"/>
      <c r="O14" s="18"/>
      <c r="P14" s="20"/>
      <c r="Q14" s="9"/>
      <c r="R14" s="10"/>
      <c r="S14" s="18"/>
      <c r="T14" s="78"/>
      <c r="U14" s="17"/>
      <c r="V14" s="10"/>
      <c r="W14" s="10"/>
      <c r="X14" s="18"/>
      <c r="Y14" s="20"/>
      <c r="Z14" s="9"/>
      <c r="AA14" s="10">
        <v>20</v>
      </c>
      <c r="AB14" s="10"/>
      <c r="AC14" s="18">
        <v>2</v>
      </c>
      <c r="AD14" s="78" t="s">
        <v>17</v>
      </c>
      <c r="AE14" s="17"/>
      <c r="AF14" s="10"/>
      <c r="AG14" s="10"/>
      <c r="AH14" s="18"/>
      <c r="AI14" s="20"/>
      <c r="AJ14" s="9">
        <f t="shared" si="1"/>
        <v>2</v>
      </c>
      <c r="AK14" s="21">
        <v>2</v>
      </c>
    </row>
    <row r="15" spans="1:68" s="40" customFormat="1" ht="24.95" customHeight="1" x14ac:dyDescent="0.25">
      <c r="A15" s="65">
        <v>7</v>
      </c>
      <c r="B15" s="65" t="s">
        <v>157</v>
      </c>
      <c r="C15" s="140" t="s">
        <v>158</v>
      </c>
      <c r="D15" s="128">
        <f t="shared" si="0"/>
        <v>20</v>
      </c>
      <c r="E15" s="9"/>
      <c r="F15" s="10"/>
      <c r="G15" s="10">
        <f t="shared" si="2"/>
        <v>20</v>
      </c>
      <c r="H15" s="67"/>
      <c r="I15" s="17"/>
      <c r="J15" s="10"/>
      <c r="K15" s="18"/>
      <c r="L15" s="78"/>
      <c r="M15" s="17"/>
      <c r="N15" s="10"/>
      <c r="O15" s="18"/>
      <c r="P15" s="20"/>
      <c r="Q15" s="9"/>
      <c r="R15" s="10"/>
      <c r="S15" s="18"/>
      <c r="T15" s="78"/>
      <c r="U15" s="17"/>
      <c r="V15" s="10"/>
      <c r="W15" s="10"/>
      <c r="X15" s="18"/>
      <c r="Y15" s="20"/>
      <c r="Z15" s="9"/>
      <c r="AA15" s="10">
        <v>20</v>
      </c>
      <c r="AB15" s="10"/>
      <c r="AC15" s="18">
        <v>2</v>
      </c>
      <c r="AD15" s="78" t="s">
        <v>17</v>
      </c>
      <c r="AE15" s="17"/>
      <c r="AF15" s="10"/>
      <c r="AG15" s="10"/>
      <c r="AH15" s="18"/>
      <c r="AI15" s="20"/>
      <c r="AJ15" s="9">
        <f t="shared" si="1"/>
        <v>2</v>
      </c>
      <c r="AK15" s="21">
        <v>2</v>
      </c>
    </row>
    <row r="16" spans="1:68" s="40" customFormat="1" ht="35.1" customHeight="1" x14ac:dyDescent="0.25">
      <c r="A16" s="65">
        <v>8</v>
      </c>
      <c r="B16" s="65" t="s">
        <v>159</v>
      </c>
      <c r="C16" s="140" t="s">
        <v>160</v>
      </c>
      <c r="D16" s="128">
        <f t="shared" si="0"/>
        <v>20</v>
      </c>
      <c r="E16" s="9"/>
      <c r="F16" s="10"/>
      <c r="G16" s="10"/>
      <c r="H16" s="67">
        <f t="shared" ref="H16:H20" si="3">W16+AB16+AG16</f>
        <v>20</v>
      </c>
      <c r="I16" s="17"/>
      <c r="J16" s="10"/>
      <c r="K16" s="18"/>
      <c r="L16" s="78"/>
      <c r="M16" s="17"/>
      <c r="N16" s="10"/>
      <c r="O16" s="18"/>
      <c r="P16" s="20"/>
      <c r="Q16" s="9"/>
      <c r="R16" s="10"/>
      <c r="S16" s="18"/>
      <c r="T16" s="78"/>
      <c r="U16" s="17"/>
      <c r="V16" s="10"/>
      <c r="W16" s="10"/>
      <c r="X16" s="18"/>
      <c r="Y16" s="20"/>
      <c r="Z16" s="9"/>
      <c r="AA16" s="10"/>
      <c r="AB16" s="10">
        <v>20</v>
      </c>
      <c r="AC16" s="18">
        <v>2</v>
      </c>
      <c r="AD16" s="78" t="s">
        <v>17</v>
      </c>
      <c r="AE16" s="17"/>
      <c r="AF16" s="10"/>
      <c r="AG16" s="10"/>
      <c r="AH16" s="18"/>
      <c r="AI16" s="20"/>
      <c r="AJ16" s="9">
        <f t="shared" si="1"/>
        <v>2</v>
      </c>
      <c r="AK16" s="21">
        <v>2</v>
      </c>
    </row>
    <row r="17" spans="1:105" s="40" customFormat="1" ht="35.1" customHeight="1" x14ac:dyDescent="0.25">
      <c r="A17" s="65">
        <v>9</v>
      </c>
      <c r="B17" s="65" t="s">
        <v>161</v>
      </c>
      <c r="C17" s="140" t="s">
        <v>162</v>
      </c>
      <c r="D17" s="128">
        <f t="shared" si="0"/>
        <v>20</v>
      </c>
      <c r="E17" s="9"/>
      <c r="F17" s="10"/>
      <c r="G17" s="10"/>
      <c r="H17" s="67">
        <f t="shared" si="3"/>
        <v>20</v>
      </c>
      <c r="I17" s="17"/>
      <c r="J17" s="10"/>
      <c r="K17" s="18"/>
      <c r="L17" s="78"/>
      <c r="M17" s="17"/>
      <c r="N17" s="10"/>
      <c r="O17" s="18"/>
      <c r="P17" s="20"/>
      <c r="Q17" s="9"/>
      <c r="R17" s="10"/>
      <c r="S17" s="18"/>
      <c r="T17" s="78"/>
      <c r="U17" s="17"/>
      <c r="V17" s="10"/>
      <c r="W17" s="10"/>
      <c r="X17" s="18"/>
      <c r="Y17" s="20"/>
      <c r="Z17" s="9"/>
      <c r="AA17" s="10"/>
      <c r="AB17" s="10"/>
      <c r="AC17" s="18"/>
      <c r="AD17" s="78"/>
      <c r="AE17" s="17"/>
      <c r="AF17" s="10"/>
      <c r="AG17" s="10">
        <v>20</v>
      </c>
      <c r="AH17" s="18">
        <v>2</v>
      </c>
      <c r="AI17" s="20" t="s">
        <v>17</v>
      </c>
      <c r="AJ17" s="9">
        <f t="shared" si="1"/>
        <v>2</v>
      </c>
      <c r="AK17" s="21">
        <v>2</v>
      </c>
    </row>
    <row r="18" spans="1:105" s="40" customFormat="1" ht="35.1" customHeight="1" x14ac:dyDescent="0.25">
      <c r="A18" s="65">
        <v>10</v>
      </c>
      <c r="B18" s="65" t="s">
        <v>163</v>
      </c>
      <c r="C18" s="140" t="s">
        <v>164</v>
      </c>
      <c r="D18" s="128">
        <f t="shared" si="0"/>
        <v>20</v>
      </c>
      <c r="E18" s="9"/>
      <c r="F18" s="10"/>
      <c r="G18" s="10">
        <f t="shared" si="2"/>
        <v>20</v>
      </c>
      <c r="H18" s="67"/>
      <c r="I18" s="17"/>
      <c r="J18" s="10"/>
      <c r="K18" s="18"/>
      <c r="L18" s="78"/>
      <c r="M18" s="17"/>
      <c r="N18" s="10"/>
      <c r="O18" s="18"/>
      <c r="P18" s="20"/>
      <c r="Q18" s="9"/>
      <c r="R18" s="10"/>
      <c r="S18" s="18"/>
      <c r="T18" s="78"/>
      <c r="U18" s="17"/>
      <c r="V18" s="10"/>
      <c r="W18" s="10"/>
      <c r="X18" s="18"/>
      <c r="Y18" s="20"/>
      <c r="Z18" s="9"/>
      <c r="AA18" s="10"/>
      <c r="AB18" s="10"/>
      <c r="AC18" s="18"/>
      <c r="AD18" s="78"/>
      <c r="AE18" s="17"/>
      <c r="AF18" s="10">
        <v>20</v>
      </c>
      <c r="AG18" s="10"/>
      <c r="AH18" s="18">
        <v>2</v>
      </c>
      <c r="AI18" s="20" t="s">
        <v>17</v>
      </c>
      <c r="AJ18" s="9">
        <f t="shared" si="1"/>
        <v>2</v>
      </c>
      <c r="AK18" s="21">
        <v>2</v>
      </c>
    </row>
    <row r="19" spans="1:105" s="40" customFormat="1" ht="35.1" customHeight="1" x14ac:dyDescent="0.25">
      <c r="A19" s="146">
        <v>11</v>
      </c>
      <c r="B19" s="146" t="s">
        <v>165</v>
      </c>
      <c r="C19" s="147" t="s">
        <v>166</v>
      </c>
      <c r="D19" s="128">
        <f t="shared" si="0"/>
        <v>20</v>
      </c>
      <c r="E19" s="9"/>
      <c r="F19" s="10"/>
      <c r="G19" s="10"/>
      <c r="H19" s="67">
        <f t="shared" si="3"/>
        <v>20</v>
      </c>
      <c r="I19" s="45"/>
      <c r="J19" s="43"/>
      <c r="K19" s="46"/>
      <c r="L19" s="80"/>
      <c r="M19" s="45"/>
      <c r="N19" s="43"/>
      <c r="O19" s="46"/>
      <c r="P19" s="52"/>
      <c r="Q19" s="42"/>
      <c r="R19" s="43"/>
      <c r="S19" s="46"/>
      <c r="T19" s="80"/>
      <c r="U19" s="45"/>
      <c r="V19" s="43"/>
      <c r="W19" s="43"/>
      <c r="X19" s="46"/>
      <c r="Y19" s="52"/>
      <c r="Z19" s="42"/>
      <c r="AA19" s="43"/>
      <c r="AB19" s="43"/>
      <c r="AC19" s="46"/>
      <c r="AD19" s="80"/>
      <c r="AE19" s="45"/>
      <c r="AF19" s="43"/>
      <c r="AG19" s="43">
        <v>20</v>
      </c>
      <c r="AH19" s="46">
        <v>2</v>
      </c>
      <c r="AI19" s="52" t="s">
        <v>17</v>
      </c>
      <c r="AJ19" s="42">
        <f t="shared" si="1"/>
        <v>2</v>
      </c>
      <c r="AK19" s="60">
        <v>2</v>
      </c>
    </row>
    <row r="20" spans="1:105" s="40" customFormat="1" ht="24.95" customHeight="1" thickBot="1" x14ac:dyDescent="0.3">
      <c r="A20" s="66">
        <v>12</v>
      </c>
      <c r="B20" s="66" t="s">
        <v>167</v>
      </c>
      <c r="C20" s="141" t="s">
        <v>168</v>
      </c>
      <c r="D20" s="136">
        <f t="shared" si="0"/>
        <v>20</v>
      </c>
      <c r="E20" s="26"/>
      <c r="F20" s="23"/>
      <c r="G20" s="23"/>
      <c r="H20" s="68">
        <f t="shared" si="3"/>
        <v>20</v>
      </c>
      <c r="I20" s="22"/>
      <c r="J20" s="23"/>
      <c r="K20" s="4"/>
      <c r="L20" s="79"/>
      <c r="M20" s="22"/>
      <c r="N20" s="23"/>
      <c r="O20" s="4"/>
      <c r="P20" s="25"/>
      <c r="Q20" s="26"/>
      <c r="R20" s="23"/>
      <c r="S20" s="4"/>
      <c r="T20" s="79"/>
      <c r="U20" s="22"/>
      <c r="V20" s="23"/>
      <c r="W20" s="23"/>
      <c r="X20" s="4"/>
      <c r="Y20" s="25"/>
      <c r="Z20" s="26"/>
      <c r="AA20" s="23"/>
      <c r="AB20" s="23"/>
      <c r="AC20" s="4"/>
      <c r="AD20" s="79"/>
      <c r="AE20" s="22"/>
      <c r="AF20" s="23"/>
      <c r="AG20" s="23">
        <v>20</v>
      </c>
      <c r="AH20" s="4">
        <v>2</v>
      </c>
      <c r="AI20" s="25" t="s">
        <v>17</v>
      </c>
      <c r="AJ20" s="26">
        <f t="shared" si="1"/>
        <v>2</v>
      </c>
      <c r="AK20" s="27">
        <v>2</v>
      </c>
    </row>
    <row r="21" spans="1:105" s="40" customFormat="1" ht="24.95" customHeight="1" thickBot="1" x14ac:dyDescent="0.3">
      <c r="A21" s="190" t="s">
        <v>18</v>
      </c>
      <c r="B21" s="191"/>
      <c r="C21" s="192"/>
      <c r="D21" s="28">
        <f>SUM(D9:D20)</f>
        <v>240</v>
      </c>
      <c r="E21" s="81">
        <f t="shared" ref="E21:AK21" si="4">SUM(E9:E20)</f>
        <v>0</v>
      </c>
      <c r="F21" s="63">
        <f t="shared" si="4"/>
        <v>0</v>
      </c>
      <c r="G21" s="63">
        <f t="shared" si="4"/>
        <v>140</v>
      </c>
      <c r="H21" s="63">
        <f t="shared" si="4"/>
        <v>100</v>
      </c>
      <c r="I21" s="56">
        <f t="shared" si="4"/>
        <v>0</v>
      </c>
      <c r="J21" s="57">
        <f t="shared" si="4"/>
        <v>0</v>
      </c>
      <c r="K21" s="57">
        <f t="shared" si="4"/>
        <v>0</v>
      </c>
      <c r="L21" s="87"/>
      <c r="M21" s="28">
        <f t="shared" si="4"/>
        <v>0</v>
      </c>
      <c r="N21" s="57">
        <f t="shared" si="4"/>
        <v>0</v>
      </c>
      <c r="O21" s="57">
        <f t="shared" si="4"/>
        <v>0</v>
      </c>
      <c r="P21" s="88"/>
      <c r="Q21" s="28">
        <f t="shared" si="4"/>
        <v>0</v>
      </c>
      <c r="R21" s="57">
        <f t="shared" si="4"/>
        <v>0</v>
      </c>
      <c r="S21" s="57">
        <f t="shared" si="4"/>
        <v>0</v>
      </c>
      <c r="T21" s="87"/>
      <c r="U21" s="28">
        <f t="shared" si="4"/>
        <v>0</v>
      </c>
      <c r="V21" s="57">
        <f t="shared" si="4"/>
        <v>60</v>
      </c>
      <c r="W21" s="57">
        <f t="shared" si="4"/>
        <v>20</v>
      </c>
      <c r="X21" s="57">
        <f t="shared" si="4"/>
        <v>8</v>
      </c>
      <c r="Y21" s="88"/>
      <c r="Z21" s="28">
        <f t="shared" si="4"/>
        <v>0</v>
      </c>
      <c r="AA21" s="57">
        <f t="shared" si="4"/>
        <v>60</v>
      </c>
      <c r="AB21" s="57">
        <f t="shared" si="4"/>
        <v>20</v>
      </c>
      <c r="AC21" s="57">
        <f t="shared" si="4"/>
        <v>8</v>
      </c>
      <c r="AD21" s="87"/>
      <c r="AE21" s="28">
        <f t="shared" si="4"/>
        <v>0</v>
      </c>
      <c r="AF21" s="57">
        <f t="shared" si="4"/>
        <v>20</v>
      </c>
      <c r="AG21" s="57">
        <f t="shared" si="4"/>
        <v>60</v>
      </c>
      <c r="AH21" s="57">
        <f t="shared" si="4"/>
        <v>8</v>
      </c>
      <c r="AI21" s="86"/>
      <c r="AJ21" s="56">
        <f t="shared" si="4"/>
        <v>24</v>
      </c>
      <c r="AK21" s="85">
        <f t="shared" si="4"/>
        <v>24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</row>
    <row r="22" spans="1:105" ht="15.75" x14ac:dyDescent="0.2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105" ht="15.75" x14ac:dyDescent="0.25">
      <c r="A23" s="29"/>
      <c r="B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105" ht="15.75" x14ac:dyDescent="0.25">
      <c r="A24" s="29"/>
      <c r="B24" s="29"/>
      <c r="C24" s="29" t="s">
        <v>203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105" ht="15.75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105" ht="15.75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105" ht="15.75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105" ht="15.75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105" ht="15.75" x14ac:dyDescent="0.25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105" x14ac:dyDescent="0.25">
      <c r="A30" s="31"/>
      <c r="B30" s="31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105" x14ac:dyDescent="0.25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</sheetData>
  <mergeCells count="21">
    <mergeCell ref="A21:C21"/>
    <mergeCell ref="B8:AK8"/>
    <mergeCell ref="A2:BP2"/>
    <mergeCell ref="D5:H6"/>
    <mergeCell ref="I5:P5"/>
    <mergeCell ref="Q5:Y5"/>
    <mergeCell ref="Z5:AI5"/>
    <mergeCell ref="AJ5:AJ7"/>
    <mergeCell ref="I6:L6"/>
    <mergeCell ref="M6:P6"/>
    <mergeCell ref="AK5:AK7"/>
    <mergeCell ref="Q6:T6"/>
    <mergeCell ref="U6:Y6"/>
    <mergeCell ref="Z6:AD6"/>
    <mergeCell ref="AE6:AI6"/>
    <mergeCell ref="A1:AK1"/>
    <mergeCell ref="A3:AK3"/>
    <mergeCell ref="A4:AK4"/>
    <mergeCell ref="A5:A7"/>
    <mergeCell ref="B5:B7"/>
    <mergeCell ref="C5:C7"/>
  </mergeCells>
  <printOptions horizontalCentered="1"/>
  <pageMargins left="0.23622047244094491" right="0.23622047244094491" top="0.35433070866141736" bottom="0.35433070866141736" header="0" footer="0"/>
  <pageSetup paperSize="9" scale="5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31"/>
  <sheetViews>
    <sheetView showGridLines="0" tabSelected="1" view="pageBreakPreview" zoomScale="60" zoomScaleNormal="90" workbookViewId="0">
      <selection activeCell="AU8" sqref="AU8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3" customWidth="1"/>
    <col min="4" max="36" width="5.140625" style="1" customWidth="1"/>
    <col min="37" max="37" width="9.85546875" style="1" customWidth="1"/>
    <col min="38" max="38" width="2.42578125" style="1" customWidth="1"/>
    <col min="39" max="16384" width="9.140625" style="1"/>
  </cols>
  <sheetData>
    <row r="1" spans="1:37" ht="30" customHeight="1" x14ac:dyDescent="0.2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149"/>
      <c r="Z1" s="150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51"/>
    </row>
    <row r="2" spans="1:37" ht="30" customHeight="1" x14ac:dyDescent="0.25">
      <c r="A2" s="201" t="s">
        <v>142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209"/>
    </row>
    <row r="3" spans="1:37" ht="30" customHeight="1" x14ac:dyDescent="0.25">
      <c r="A3" s="201" t="s">
        <v>201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52"/>
      <c r="Z3" s="153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4"/>
    </row>
    <row r="4" spans="1:37" ht="30" customHeight="1" thickBot="1" x14ac:dyDescent="0.3">
      <c r="A4" s="202" t="s">
        <v>169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52"/>
      <c r="Z4" s="153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4"/>
    </row>
    <row r="5" spans="1:37" s="39" customFormat="1" ht="30" customHeight="1" x14ac:dyDescent="0.25">
      <c r="A5" s="203" t="s">
        <v>1</v>
      </c>
      <c r="B5" s="206" t="s">
        <v>2</v>
      </c>
      <c r="C5" s="203" t="s">
        <v>3</v>
      </c>
      <c r="D5" s="210" t="s">
        <v>4</v>
      </c>
      <c r="E5" s="210"/>
      <c r="F5" s="210"/>
      <c r="G5" s="210"/>
      <c r="H5" s="210"/>
      <c r="I5" s="193" t="s">
        <v>5</v>
      </c>
      <c r="J5" s="157"/>
      <c r="K5" s="157"/>
      <c r="L5" s="157"/>
      <c r="M5" s="157"/>
      <c r="N5" s="157"/>
      <c r="O5" s="157"/>
      <c r="P5" s="158"/>
      <c r="Q5" s="212" t="s">
        <v>6</v>
      </c>
      <c r="R5" s="213"/>
      <c r="S5" s="213"/>
      <c r="T5" s="213"/>
      <c r="U5" s="213"/>
      <c r="V5" s="213"/>
      <c r="W5" s="213"/>
      <c r="X5" s="213"/>
      <c r="Y5" s="213"/>
      <c r="Z5" s="212" t="s">
        <v>137</v>
      </c>
      <c r="AA5" s="213"/>
      <c r="AB5" s="213"/>
      <c r="AC5" s="213"/>
      <c r="AD5" s="213"/>
      <c r="AE5" s="213"/>
      <c r="AF5" s="213"/>
      <c r="AG5" s="213"/>
      <c r="AH5" s="213"/>
      <c r="AI5" s="214"/>
      <c r="AJ5" s="194" t="s">
        <v>7</v>
      </c>
      <c r="AK5" s="162" t="s">
        <v>144</v>
      </c>
    </row>
    <row r="6" spans="1:37" s="39" customFormat="1" ht="30" customHeight="1" thickBot="1" x14ac:dyDescent="0.3">
      <c r="A6" s="204"/>
      <c r="B6" s="207"/>
      <c r="C6" s="204"/>
      <c r="D6" s="211"/>
      <c r="E6" s="211"/>
      <c r="F6" s="211"/>
      <c r="G6" s="211"/>
      <c r="H6" s="211"/>
      <c r="I6" s="197" t="s">
        <v>8</v>
      </c>
      <c r="J6" s="165"/>
      <c r="K6" s="165"/>
      <c r="L6" s="166"/>
      <c r="M6" s="167" t="s">
        <v>9</v>
      </c>
      <c r="N6" s="165"/>
      <c r="O6" s="165"/>
      <c r="P6" s="168"/>
      <c r="Q6" s="197" t="s">
        <v>10</v>
      </c>
      <c r="R6" s="165"/>
      <c r="S6" s="165"/>
      <c r="T6" s="166"/>
      <c r="U6" s="167" t="s">
        <v>11</v>
      </c>
      <c r="V6" s="165"/>
      <c r="W6" s="165"/>
      <c r="X6" s="165"/>
      <c r="Y6" s="168"/>
      <c r="Z6" s="165" t="s">
        <v>138</v>
      </c>
      <c r="AA6" s="165"/>
      <c r="AB6" s="165"/>
      <c r="AC6" s="165"/>
      <c r="AD6" s="166"/>
      <c r="AE6" s="215" t="s">
        <v>139</v>
      </c>
      <c r="AF6" s="216"/>
      <c r="AG6" s="216"/>
      <c r="AH6" s="216"/>
      <c r="AI6" s="217"/>
      <c r="AJ6" s="195"/>
      <c r="AK6" s="163"/>
    </row>
    <row r="7" spans="1:37" s="39" customFormat="1" ht="159.94999999999999" customHeight="1" thickBot="1" x14ac:dyDescent="0.3">
      <c r="A7" s="205"/>
      <c r="B7" s="208"/>
      <c r="C7" s="205"/>
      <c r="D7" s="82" t="s">
        <v>12</v>
      </c>
      <c r="E7" s="5" t="s">
        <v>13</v>
      </c>
      <c r="F7" s="6" t="s">
        <v>14</v>
      </c>
      <c r="G7" s="6" t="s">
        <v>198</v>
      </c>
      <c r="H7" s="6" t="s">
        <v>133</v>
      </c>
      <c r="I7" s="72" t="s">
        <v>13</v>
      </c>
      <c r="J7" s="6" t="s">
        <v>14</v>
      </c>
      <c r="K7" s="6" t="s">
        <v>15</v>
      </c>
      <c r="L7" s="76" t="s">
        <v>16</v>
      </c>
      <c r="M7" s="73" t="s">
        <v>13</v>
      </c>
      <c r="N7" s="6" t="s">
        <v>14</v>
      </c>
      <c r="O7" s="82" t="s">
        <v>15</v>
      </c>
      <c r="P7" s="71" t="s">
        <v>16</v>
      </c>
      <c r="Q7" s="72" t="s">
        <v>13</v>
      </c>
      <c r="R7" s="6" t="s">
        <v>14</v>
      </c>
      <c r="S7" s="6" t="s">
        <v>15</v>
      </c>
      <c r="T7" s="76" t="s">
        <v>16</v>
      </c>
      <c r="U7" s="73" t="s">
        <v>13</v>
      </c>
      <c r="V7" s="6" t="s">
        <v>198</v>
      </c>
      <c r="W7" s="6" t="s">
        <v>133</v>
      </c>
      <c r="X7" s="82" t="s">
        <v>15</v>
      </c>
      <c r="Y7" s="71" t="s">
        <v>16</v>
      </c>
      <c r="Z7" s="72" t="s">
        <v>13</v>
      </c>
      <c r="AA7" s="6" t="s">
        <v>198</v>
      </c>
      <c r="AB7" s="6" t="s">
        <v>133</v>
      </c>
      <c r="AC7" s="82" t="s">
        <v>15</v>
      </c>
      <c r="AD7" s="76" t="s">
        <v>16</v>
      </c>
      <c r="AE7" s="73" t="s">
        <v>13</v>
      </c>
      <c r="AF7" s="6" t="s">
        <v>198</v>
      </c>
      <c r="AG7" s="6" t="s">
        <v>133</v>
      </c>
      <c r="AH7" s="82" t="s">
        <v>15</v>
      </c>
      <c r="AI7" s="71" t="s">
        <v>16</v>
      </c>
      <c r="AJ7" s="196"/>
      <c r="AK7" s="198"/>
    </row>
    <row r="8" spans="1:37" s="40" customFormat="1" ht="24.95" customHeight="1" thickBot="1" x14ac:dyDescent="0.3">
      <c r="A8" s="59"/>
      <c r="B8" s="170" t="s">
        <v>199</v>
      </c>
      <c r="C8" s="170"/>
      <c r="D8" s="169"/>
      <c r="E8" s="169"/>
      <c r="F8" s="169"/>
      <c r="G8" s="169"/>
      <c r="H8" s="169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69"/>
      <c r="AK8" s="174"/>
    </row>
    <row r="9" spans="1:37" s="40" customFormat="1" ht="35.1" customHeight="1" x14ac:dyDescent="0.25">
      <c r="A9" s="64">
        <v>1</v>
      </c>
      <c r="B9" s="64" t="s">
        <v>145</v>
      </c>
      <c r="C9" s="139" t="s">
        <v>146</v>
      </c>
      <c r="D9" s="137">
        <f t="shared" ref="D9:D20" si="0">SUM(E9:H9)</f>
        <v>20</v>
      </c>
      <c r="E9" s="13"/>
      <c r="F9" s="12"/>
      <c r="G9" s="12"/>
      <c r="H9" s="41">
        <f>W9+AB9+AG9</f>
        <v>20</v>
      </c>
      <c r="I9" s="11"/>
      <c r="J9" s="12"/>
      <c r="K9" s="123"/>
      <c r="L9" s="77"/>
      <c r="M9" s="11"/>
      <c r="N9" s="12"/>
      <c r="O9" s="123"/>
      <c r="P9" s="15"/>
      <c r="Q9" s="13"/>
      <c r="R9" s="12"/>
      <c r="S9" s="123"/>
      <c r="T9" s="77"/>
      <c r="U9" s="11"/>
      <c r="V9" s="12"/>
      <c r="W9" s="12">
        <v>20</v>
      </c>
      <c r="X9" s="123">
        <v>2</v>
      </c>
      <c r="Y9" s="15" t="s">
        <v>17</v>
      </c>
      <c r="Z9" s="13"/>
      <c r="AA9" s="12"/>
      <c r="AB9" s="12"/>
      <c r="AC9" s="123"/>
      <c r="AD9" s="77"/>
      <c r="AE9" s="11"/>
      <c r="AF9" s="12"/>
      <c r="AG9" s="12"/>
      <c r="AH9" s="123"/>
      <c r="AI9" s="15"/>
      <c r="AJ9" s="13">
        <f t="shared" ref="AJ9:AJ20" si="1">K9+O9+S9+X9+AC9+AH9</f>
        <v>2</v>
      </c>
      <c r="AK9" s="16">
        <v>2</v>
      </c>
    </row>
    <row r="10" spans="1:37" s="40" customFormat="1" ht="35.1" customHeight="1" x14ac:dyDescent="0.25">
      <c r="A10" s="65">
        <v>2</v>
      </c>
      <c r="B10" s="65" t="s">
        <v>170</v>
      </c>
      <c r="C10" s="140" t="s">
        <v>171</v>
      </c>
      <c r="D10" s="138">
        <f t="shared" si="0"/>
        <v>20</v>
      </c>
      <c r="E10" s="9"/>
      <c r="F10" s="10"/>
      <c r="G10" s="10">
        <f t="shared" ref="G10:G18" si="2">V10+AA10+AF10</f>
        <v>20</v>
      </c>
      <c r="H10" s="67"/>
      <c r="I10" s="17"/>
      <c r="J10" s="10"/>
      <c r="K10" s="18"/>
      <c r="L10" s="78"/>
      <c r="M10" s="17"/>
      <c r="N10" s="10"/>
      <c r="O10" s="18"/>
      <c r="P10" s="20"/>
      <c r="Q10" s="9"/>
      <c r="R10" s="10"/>
      <c r="S10" s="18"/>
      <c r="T10" s="78"/>
      <c r="U10" s="17"/>
      <c r="V10" s="10">
        <v>20</v>
      </c>
      <c r="W10" s="10"/>
      <c r="X10" s="18">
        <v>2</v>
      </c>
      <c r="Y10" s="20" t="s">
        <v>17</v>
      </c>
      <c r="Z10" s="9"/>
      <c r="AA10" s="10"/>
      <c r="AB10" s="10"/>
      <c r="AC10" s="18"/>
      <c r="AD10" s="78"/>
      <c r="AE10" s="17"/>
      <c r="AF10" s="10"/>
      <c r="AG10" s="10"/>
      <c r="AH10" s="18"/>
      <c r="AI10" s="20"/>
      <c r="AJ10" s="9">
        <f t="shared" si="1"/>
        <v>2</v>
      </c>
      <c r="AK10" s="21">
        <v>2</v>
      </c>
    </row>
    <row r="11" spans="1:37" s="40" customFormat="1" ht="54.95" customHeight="1" x14ac:dyDescent="0.25">
      <c r="A11" s="65">
        <v>3</v>
      </c>
      <c r="B11" s="65" t="s">
        <v>172</v>
      </c>
      <c r="C11" s="140" t="s">
        <v>173</v>
      </c>
      <c r="D11" s="138">
        <f t="shared" si="0"/>
        <v>20</v>
      </c>
      <c r="E11" s="9"/>
      <c r="F11" s="10"/>
      <c r="G11" s="10">
        <f t="shared" si="2"/>
        <v>20</v>
      </c>
      <c r="H11" s="67"/>
      <c r="I11" s="17"/>
      <c r="J11" s="10"/>
      <c r="K11" s="18"/>
      <c r="L11" s="78"/>
      <c r="M11" s="17"/>
      <c r="N11" s="10"/>
      <c r="O11" s="18"/>
      <c r="P11" s="20"/>
      <c r="Q11" s="9"/>
      <c r="R11" s="10"/>
      <c r="S11" s="18"/>
      <c r="T11" s="78"/>
      <c r="U11" s="17"/>
      <c r="V11" s="10">
        <v>20</v>
      </c>
      <c r="W11" s="10"/>
      <c r="X11" s="18">
        <v>2</v>
      </c>
      <c r="Y11" s="20" t="s">
        <v>17</v>
      </c>
      <c r="Z11" s="9"/>
      <c r="AA11" s="10"/>
      <c r="AB11" s="10"/>
      <c r="AC11" s="18"/>
      <c r="AD11" s="78"/>
      <c r="AE11" s="17"/>
      <c r="AF11" s="10"/>
      <c r="AG11" s="10"/>
      <c r="AH11" s="18"/>
      <c r="AI11" s="20"/>
      <c r="AJ11" s="9">
        <f t="shared" si="1"/>
        <v>2</v>
      </c>
      <c r="AK11" s="21">
        <v>2</v>
      </c>
    </row>
    <row r="12" spans="1:37" s="40" customFormat="1" ht="24.95" customHeight="1" x14ac:dyDescent="0.25">
      <c r="A12" s="65">
        <v>4</v>
      </c>
      <c r="B12" s="65" t="s">
        <v>174</v>
      </c>
      <c r="C12" s="140" t="s">
        <v>175</v>
      </c>
      <c r="D12" s="138">
        <f t="shared" si="0"/>
        <v>20</v>
      </c>
      <c r="E12" s="9"/>
      <c r="F12" s="10"/>
      <c r="G12" s="10">
        <f t="shared" si="2"/>
        <v>20</v>
      </c>
      <c r="H12" s="67"/>
      <c r="I12" s="17"/>
      <c r="J12" s="10"/>
      <c r="K12" s="18"/>
      <c r="L12" s="78"/>
      <c r="M12" s="17"/>
      <c r="N12" s="10"/>
      <c r="O12" s="18"/>
      <c r="P12" s="20"/>
      <c r="Q12" s="9"/>
      <c r="R12" s="10"/>
      <c r="S12" s="18"/>
      <c r="T12" s="78"/>
      <c r="U12" s="17"/>
      <c r="V12" s="10">
        <v>20</v>
      </c>
      <c r="W12" s="10"/>
      <c r="X12" s="18">
        <v>2</v>
      </c>
      <c r="Y12" s="20" t="s">
        <v>17</v>
      </c>
      <c r="Z12" s="9"/>
      <c r="AA12" s="10"/>
      <c r="AB12" s="10"/>
      <c r="AC12" s="18"/>
      <c r="AD12" s="78"/>
      <c r="AE12" s="17"/>
      <c r="AF12" s="10"/>
      <c r="AG12" s="10"/>
      <c r="AH12" s="18"/>
      <c r="AI12" s="20"/>
      <c r="AJ12" s="9">
        <f t="shared" si="1"/>
        <v>2</v>
      </c>
      <c r="AK12" s="21">
        <v>2</v>
      </c>
    </row>
    <row r="13" spans="1:37" s="40" customFormat="1" ht="35.1" customHeight="1" x14ac:dyDescent="0.25">
      <c r="A13" s="65">
        <v>5</v>
      </c>
      <c r="B13" s="65" t="s">
        <v>176</v>
      </c>
      <c r="C13" s="140" t="s">
        <v>177</v>
      </c>
      <c r="D13" s="138">
        <f t="shared" si="0"/>
        <v>20</v>
      </c>
      <c r="E13" s="9"/>
      <c r="F13" s="10"/>
      <c r="G13" s="10">
        <f t="shared" si="2"/>
        <v>20</v>
      </c>
      <c r="H13" s="67"/>
      <c r="I13" s="17"/>
      <c r="J13" s="10"/>
      <c r="K13" s="18"/>
      <c r="L13" s="78"/>
      <c r="M13" s="17"/>
      <c r="N13" s="10"/>
      <c r="O13" s="18"/>
      <c r="P13" s="20"/>
      <c r="Q13" s="9"/>
      <c r="R13" s="10"/>
      <c r="S13" s="18"/>
      <c r="T13" s="78"/>
      <c r="U13" s="17"/>
      <c r="V13" s="10"/>
      <c r="W13" s="10"/>
      <c r="X13" s="18"/>
      <c r="Y13" s="20"/>
      <c r="Z13" s="9"/>
      <c r="AA13" s="10">
        <v>20</v>
      </c>
      <c r="AB13" s="10"/>
      <c r="AC13" s="18">
        <v>2</v>
      </c>
      <c r="AD13" s="78" t="s">
        <v>17</v>
      </c>
      <c r="AE13" s="17"/>
      <c r="AF13" s="10"/>
      <c r="AG13" s="10"/>
      <c r="AH13" s="18"/>
      <c r="AI13" s="20"/>
      <c r="AJ13" s="9">
        <f t="shared" si="1"/>
        <v>2</v>
      </c>
      <c r="AK13" s="21">
        <v>2</v>
      </c>
    </row>
    <row r="14" spans="1:37" s="40" customFormat="1" ht="35.1" customHeight="1" x14ac:dyDescent="0.25">
      <c r="A14" s="65">
        <v>6</v>
      </c>
      <c r="B14" s="65" t="s">
        <v>178</v>
      </c>
      <c r="C14" s="140" t="s">
        <v>179</v>
      </c>
      <c r="D14" s="138">
        <f t="shared" si="0"/>
        <v>20</v>
      </c>
      <c r="E14" s="9"/>
      <c r="F14" s="10"/>
      <c r="G14" s="10">
        <f t="shared" si="2"/>
        <v>20</v>
      </c>
      <c r="H14" s="67"/>
      <c r="I14" s="17"/>
      <c r="J14" s="10"/>
      <c r="K14" s="18"/>
      <c r="L14" s="78"/>
      <c r="M14" s="17"/>
      <c r="N14" s="10"/>
      <c r="O14" s="18"/>
      <c r="P14" s="20"/>
      <c r="Q14" s="9"/>
      <c r="R14" s="10"/>
      <c r="S14" s="18"/>
      <c r="T14" s="78"/>
      <c r="U14" s="17"/>
      <c r="V14" s="10"/>
      <c r="W14" s="10"/>
      <c r="X14" s="18"/>
      <c r="Y14" s="20"/>
      <c r="Z14" s="9"/>
      <c r="AA14" s="10">
        <v>20</v>
      </c>
      <c r="AB14" s="10"/>
      <c r="AC14" s="18">
        <v>2</v>
      </c>
      <c r="AD14" s="78" t="s">
        <v>17</v>
      </c>
      <c r="AE14" s="17"/>
      <c r="AF14" s="10"/>
      <c r="AG14" s="10"/>
      <c r="AH14" s="18"/>
      <c r="AI14" s="20"/>
      <c r="AJ14" s="9">
        <f t="shared" si="1"/>
        <v>2</v>
      </c>
      <c r="AK14" s="21">
        <v>2</v>
      </c>
    </row>
    <row r="15" spans="1:37" s="40" customFormat="1" ht="24.95" customHeight="1" x14ac:dyDescent="0.25">
      <c r="A15" s="65">
        <v>7</v>
      </c>
      <c r="B15" s="65" t="s">
        <v>180</v>
      </c>
      <c r="C15" s="140" t="s">
        <v>181</v>
      </c>
      <c r="D15" s="138">
        <f t="shared" si="0"/>
        <v>20</v>
      </c>
      <c r="E15" s="9"/>
      <c r="F15" s="10"/>
      <c r="G15" s="10">
        <f t="shared" si="2"/>
        <v>20</v>
      </c>
      <c r="H15" s="67"/>
      <c r="I15" s="17"/>
      <c r="J15" s="10"/>
      <c r="K15" s="18"/>
      <c r="L15" s="78"/>
      <c r="M15" s="17"/>
      <c r="N15" s="10"/>
      <c r="O15" s="18"/>
      <c r="P15" s="20"/>
      <c r="Q15" s="9"/>
      <c r="R15" s="10"/>
      <c r="S15" s="18"/>
      <c r="T15" s="78"/>
      <c r="U15" s="17"/>
      <c r="V15" s="10"/>
      <c r="W15" s="10"/>
      <c r="X15" s="18"/>
      <c r="Y15" s="20"/>
      <c r="Z15" s="9"/>
      <c r="AA15" s="10">
        <v>20</v>
      </c>
      <c r="AB15" s="10"/>
      <c r="AC15" s="18">
        <v>2</v>
      </c>
      <c r="AD15" s="78" t="s">
        <v>17</v>
      </c>
      <c r="AE15" s="17"/>
      <c r="AF15" s="10"/>
      <c r="AG15" s="10"/>
      <c r="AH15" s="18"/>
      <c r="AI15" s="20"/>
      <c r="AJ15" s="9">
        <f t="shared" si="1"/>
        <v>2</v>
      </c>
      <c r="AK15" s="21">
        <v>2</v>
      </c>
    </row>
    <row r="16" spans="1:37" s="40" customFormat="1" ht="35.1" customHeight="1" x14ac:dyDescent="0.25">
      <c r="A16" s="65">
        <v>8</v>
      </c>
      <c r="B16" s="65" t="s">
        <v>182</v>
      </c>
      <c r="C16" s="140" t="s">
        <v>183</v>
      </c>
      <c r="D16" s="138">
        <f t="shared" si="0"/>
        <v>20</v>
      </c>
      <c r="E16" s="9"/>
      <c r="F16" s="10"/>
      <c r="G16" s="10"/>
      <c r="H16" s="67">
        <f t="shared" ref="H16:H20" si="3">W16+AB16+AG16</f>
        <v>20</v>
      </c>
      <c r="I16" s="17"/>
      <c r="J16" s="10"/>
      <c r="K16" s="18"/>
      <c r="L16" s="78"/>
      <c r="M16" s="17"/>
      <c r="N16" s="10"/>
      <c r="O16" s="18"/>
      <c r="P16" s="20"/>
      <c r="Q16" s="9"/>
      <c r="R16" s="10"/>
      <c r="S16" s="18"/>
      <c r="T16" s="78"/>
      <c r="U16" s="17"/>
      <c r="V16" s="10"/>
      <c r="W16" s="10"/>
      <c r="X16" s="18"/>
      <c r="Y16" s="20"/>
      <c r="Z16" s="9"/>
      <c r="AA16" s="10"/>
      <c r="AB16" s="10">
        <v>20</v>
      </c>
      <c r="AC16" s="18">
        <v>2</v>
      </c>
      <c r="AD16" s="78" t="s">
        <v>17</v>
      </c>
      <c r="AE16" s="17"/>
      <c r="AF16" s="10"/>
      <c r="AG16" s="10"/>
      <c r="AH16" s="18"/>
      <c r="AI16" s="20"/>
      <c r="AJ16" s="9">
        <f t="shared" si="1"/>
        <v>2</v>
      </c>
      <c r="AK16" s="21">
        <v>2</v>
      </c>
    </row>
    <row r="17" spans="1:105" s="40" customFormat="1" ht="35.1" customHeight="1" x14ac:dyDescent="0.25">
      <c r="A17" s="65">
        <v>9</v>
      </c>
      <c r="B17" s="65" t="s">
        <v>184</v>
      </c>
      <c r="C17" s="140" t="s">
        <v>185</v>
      </c>
      <c r="D17" s="138">
        <f t="shared" si="0"/>
        <v>20</v>
      </c>
      <c r="E17" s="9"/>
      <c r="F17" s="10"/>
      <c r="G17" s="10"/>
      <c r="H17" s="67">
        <f t="shared" si="3"/>
        <v>20</v>
      </c>
      <c r="I17" s="17"/>
      <c r="J17" s="10"/>
      <c r="K17" s="18"/>
      <c r="L17" s="78"/>
      <c r="M17" s="17"/>
      <c r="N17" s="10"/>
      <c r="O17" s="18"/>
      <c r="P17" s="20"/>
      <c r="Q17" s="9"/>
      <c r="R17" s="10"/>
      <c r="S17" s="18"/>
      <c r="T17" s="78"/>
      <c r="U17" s="17"/>
      <c r="V17" s="10"/>
      <c r="W17" s="10"/>
      <c r="X17" s="18"/>
      <c r="Y17" s="20"/>
      <c r="Z17" s="9"/>
      <c r="AA17" s="10"/>
      <c r="AB17" s="10"/>
      <c r="AC17" s="18"/>
      <c r="AD17" s="78"/>
      <c r="AE17" s="17"/>
      <c r="AF17" s="10"/>
      <c r="AG17" s="10">
        <v>20</v>
      </c>
      <c r="AH17" s="18">
        <v>2</v>
      </c>
      <c r="AI17" s="20" t="s">
        <v>17</v>
      </c>
      <c r="AJ17" s="9">
        <f t="shared" si="1"/>
        <v>2</v>
      </c>
      <c r="AK17" s="21">
        <v>2</v>
      </c>
    </row>
    <row r="18" spans="1:105" s="40" customFormat="1" ht="35.1" customHeight="1" x14ac:dyDescent="0.25">
      <c r="A18" s="65">
        <v>10</v>
      </c>
      <c r="B18" s="65" t="s">
        <v>186</v>
      </c>
      <c r="C18" s="140" t="s">
        <v>187</v>
      </c>
      <c r="D18" s="138">
        <f t="shared" si="0"/>
        <v>20</v>
      </c>
      <c r="E18" s="9"/>
      <c r="F18" s="10"/>
      <c r="G18" s="10">
        <f t="shared" si="2"/>
        <v>20</v>
      </c>
      <c r="H18" s="67"/>
      <c r="I18" s="17"/>
      <c r="J18" s="10"/>
      <c r="K18" s="18"/>
      <c r="L18" s="78"/>
      <c r="M18" s="17"/>
      <c r="N18" s="10"/>
      <c r="O18" s="18"/>
      <c r="P18" s="20"/>
      <c r="Q18" s="9"/>
      <c r="R18" s="10"/>
      <c r="S18" s="18"/>
      <c r="T18" s="78"/>
      <c r="U18" s="17"/>
      <c r="V18" s="10"/>
      <c r="W18" s="10"/>
      <c r="X18" s="18"/>
      <c r="Y18" s="20"/>
      <c r="Z18" s="9"/>
      <c r="AA18" s="10"/>
      <c r="AB18" s="10"/>
      <c r="AC18" s="18"/>
      <c r="AD18" s="78"/>
      <c r="AE18" s="17"/>
      <c r="AF18" s="10">
        <v>20</v>
      </c>
      <c r="AG18" s="10"/>
      <c r="AH18" s="18">
        <v>2</v>
      </c>
      <c r="AI18" s="20" t="s">
        <v>17</v>
      </c>
      <c r="AJ18" s="9">
        <f t="shared" si="1"/>
        <v>2</v>
      </c>
      <c r="AK18" s="21">
        <v>2</v>
      </c>
    </row>
    <row r="19" spans="1:105" s="40" customFormat="1" ht="35.1" customHeight="1" x14ac:dyDescent="0.25">
      <c r="A19" s="146">
        <v>11</v>
      </c>
      <c r="B19" s="146" t="s">
        <v>188</v>
      </c>
      <c r="C19" s="147" t="s">
        <v>189</v>
      </c>
      <c r="D19" s="145">
        <f t="shared" si="0"/>
        <v>20</v>
      </c>
      <c r="E19" s="9"/>
      <c r="F19" s="10"/>
      <c r="G19" s="10"/>
      <c r="H19" s="67">
        <f t="shared" si="3"/>
        <v>20</v>
      </c>
      <c r="I19" s="45"/>
      <c r="J19" s="43"/>
      <c r="K19" s="46"/>
      <c r="L19" s="80"/>
      <c r="M19" s="45"/>
      <c r="N19" s="43"/>
      <c r="O19" s="46"/>
      <c r="P19" s="52"/>
      <c r="Q19" s="42"/>
      <c r="R19" s="43"/>
      <c r="S19" s="46"/>
      <c r="T19" s="80"/>
      <c r="U19" s="45"/>
      <c r="V19" s="43"/>
      <c r="W19" s="43"/>
      <c r="X19" s="46"/>
      <c r="Y19" s="52"/>
      <c r="Z19" s="42"/>
      <c r="AA19" s="43"/>
      <c r="AB19" s="43"/>
      <c r="AC19" s="46"/>
      <c r="AD19" s="80"/>
      <c r="AE19" s="45"/>
      <c r="AF19" s="43"/>
      <c r="AG19" s="43">
        <v>20</v>
      </c>
      <c r="AH19" s="46">
        <v>2</v>
      </c>
      <c r="AI19" s="52" t="s">
        <v>17</v>
      </c>
      <c r="AJ19" s="42">
        <f t="shared" si="1"/>
        <v>2</v>
      </c>
      <c r="AK19" s="60">
        <v>2</v>
      </c>
    </row>
    <row r="20" spans="1:105" s="40" customFormat="1" ht="35.1" customHeight="1" thickBot="1" x14ac:dyDescent="0.3">
      <c r="A20" s="66">
        <v>12</v>
      </c>
      <c r="B20" s="66" t="s">
        <v>190</v>
      </c>
      <c r="C20" s="141" t="s">
        <v>191</v>
      </c>
      <c r="D20" s="148">
        <f t="shared" si="0"/>
        <v>20</v>
      </c>
      <c r="E20" s="26"/>
      <c r="F20" s="23"/>
      <c r="G20" s="23"/>
      <c r="H20" s="68">
        <f t="shared" si="3"/>
        <v>20</v>
      </c>
      <c r="I20" s="50"/>
      <c r="J20" s="49"/>
      <c r="K20" s="51"/>
      <c r="L20" s="83"/>
      <c r="M20" s="50"/>
      <c r="N20" s="49"/>
      <c r="O20" s="51"/>
      <c r="P20" s="84"/>
      <c r="Q20" s="53"/>
      <c r="R20" s="49"/>
      <c r="S20" s="51"/>
      <c r="T20" s="83"/>
      <c r="U20" s="50"/>
      <c r="V20" s="49"/>
      <c r="W20" s="49"/>
      <c r="X20" s="51"/>
      <c r="Y20" s="84"/>
      <c r="Z20" s="53"/>
      <c r="AA20" s="49"/>
      <c r="AB20" s="49"/>
      <c r="AC20" s="51"/>
      <c r="AD20" s="83"/>
      <c r="AE20" s="50"/>
      <c r="AF20" s="49"/>
      <c r="AG20" s="49">
        <v>20</v>
      </c>
      <c r="AH20" s="51">
        <v>2</v>
      </c>
      <c r="AI20" s="84" t="s">
        <v>17</v>
      </c>
      <c r="AJ20" s="53">
        <f t="shared" si="1"/>
        <v>2</v>
      </c>
      <c r="AK20" s="54">
        <v>2</v>
      </c>
    </row>
    <row r="21" spans="1:105" s="40" customFormat="1" ht="24.95" customHeight="1" thickBot="1" x14ac:dyDescent="0.3">
      <c r="A21" s="190" t="s">
        <v>18</v>
      </c>
      <c r="B21" s="191"/>
      <c r="C21" s="192"/>
      <c r="D21" s="28">
        <f>SUM(D9:D20)</f>
        <v>240</v>
      </c>
      <c r="E21" s="81">
        <f t="shared" ref="E21:AK21" si="4">SUM(E9:E20)</f>
        <v>0</v>
      </c>
      <c r="F21" s="63">
        <f t="shared" si="4"/>
        <v>0</v>
      </c>
      <c r="G21" s="63">
        <f t="shared" si="4"/>
        <v>140</v>
      </c>
      <c r="H21" s="63">
        <f t="shared" si="4"/>
        <v>100</v>
      </c>
      <c r="I21" s="124">
        <f t="shared" si="4"/>
        <v>0</v>
      </c>
      <c r="J21" s="125">
        <f t="shared" si="4"/>
        <v>0</v>
      </c>
      <c r="K21" s="125">
        <f t="shared" si="4"/>
        <v>0</v>
      </c>
      <c r="L21" s="87"/>
      <c r="M21" s="28">
        <f t="shared" si="4"/>
        <v>0</v>
      </c>
      <c r="N21" s="125">
        <f t="shared" si="4"/>
        <v>0</v>
      </c>
      <c r="O21" s="125">
        <f t="shared" si="4"/>
        <v>0</v>
      </c>
      <c r="P21" s="88"/>
      <c r="Q21" s="28">
        <f t="shared" si="4"/>
        <v>0</v>
      </c>
      <c r="R21" s="125">
        <f t="shared" si="4"/>
        <v>0</v>
      </c>
      <c r="S21" s="125">
        <f t="shared" si="4"/>
        <v>0</v>
      </c>
      <c r="T21" s="87"/>
      <c r="U21" s="28">
        <f t="shared" si="4"/>
        <v>0</v>
      </c>
      <c r="V21" s="125">
        <f t="shared" si="4"/>
        <v>60</v>
      </c>
      <c r="W21" s="125">
        <f t="shared" si="4"/>
        <v>20</v>
      </c>
      <c r="X21" s="125">
        <f t="shared" si="4"/>
        <v>8</v>
      </c>
      <c r="Y21" s="88"/>
      <c r="Z21" s="28">
        <f t="shared" si="4"/>
        <v>0</v>
      </c>
      <c r="AA21" s="125">
        <f t="shared" si="4"/>
        <v>60</v>
      </c>
      <c r="AB21" s="125">
        <f t="shared" si="4"/>
        <v>20</v>
      </c>
      <c r="AC21" s="125">
        <f t="shared" si="4"/>
        <v>8</v>
      </c>
      <c r="AD21" s="87"/>
      <c r="AE21" s="28">
        <f t="shared" si="4"/>
        <v>0</v>
      </c>
      <c r="AF21" s="125">
        <f t="shared" si="4"/>
        <v>20</v>
      </c>
      <c r="AG21" s="125">
        <f t="shared" si="4"/>
        <v>60</v>
      </c>
      <c r="AH21" s="125">
        <f t="shared" si="4"/>
        <v>8</v>
      </c>
      <c r="AI21" s="86"/>
      <c r="AJ21" s="55">
        <f t="shared" si="4"/>
        <v>24</v>
      </c>
      <c r="AK21" s="55">
        <f t="shared" si="4"/>
        <v>24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</row>
    <row r="22" spans="1:105" ht="15.75" x14ac:dyDescent="0.2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105" ht="15.75" x14ac:dyDescent="0.25">
      <c r="A23" s="29"/>
      <c r="B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105" ht="15.75" x14ac:dyDescent="0.25">
      <c r="A24" s="29"/>
      <c r="B24" s="29"/>
      <c r="C24" s="29" t="s">
        <v>203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105" ht="15.75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105" ht="15.75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105" ht="15.75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105" ht="15.75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105" ht="15.75" x14ac:dyDescent="0.25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105" x14ac:dyDescent="0.25">
      <c r="A30" s="31"/>
      <c r="B30" s="31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105" x14ac:dyDescent="0.25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</sheetData>
  <mergeCells count="21">
    <mergeCell ref="A21:C21"/>
    <mergeCell ref="A2:AK2"/>
    <mergeCell ref="D5:H6"/>
    <mergeCell ref="I5:P5"/>
    <mergeCell ref="I6:L6"/>
    <mergeCell ref="M6:P6"/>
    <mergeCell ref="Q6:T6"/>
    <mergeCell ref="U6:Y6"/>
    <mergeCell ref="Z6:AD6"/>
    <mergeCell ref="B8:AK8"/>
    <mergeCell ref="AJ5:AJ7"/>
    <mergeCell ref="AK5:AK7"/>
    <mergeCell ref="Q5:Y5"/>
    <mergeCell ref="Z5:AI5"/>
    <mergeCell ref="AE6:AI6"/>
    <mergeCell ref="A1:X1"/>
    <mergeCell ref="A3:X3"/>
    <mergeCell ref="A4:X4"/>
    <mergeCell ref="A5:A7"/>
    <mergeCell ref="B5:B7"/>
    <mergeCell ref="C5:C7"/>
  </mergeCells>
  <printOptions horizontalCentered="1"/>
  <pageMargins left="0.23622047244094491" right="0.23622047244094491" top="0.35433070866141736" bottom="0.35433070866141736" header="0" footer="0"/>
  <pageSetup paperSize="9" scale="5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stacjonarne</vt:lpstr>
      <vt:lpstr>zarządzanie kryzysowe</vt:lpstr>
      <vt:lpstr>bezpieczeństwo publiczne</vt:lpstr>
      <vt:lpstr>'bezpieczeństwo publiczne'!Obszar_wydruku</vt:lpstr>
      <vt:lpstr>stacjonarne!Obszar_wydruku</vt:lpstr>
      <vt:lpstr>'zarządzanie kryzysowe'!Obszar_wydruku</vt:lpstr>
      <vt:lpstr>stacjonarne!Tytuły_wydruku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Admin</cp:lastModifiedBy>
  <cp:lastPrinted>2025-06-17T07:16:20Z</cp:lastPrinted>
  <dcterms:created xsi:type="dcterms:W3CDTF">2023-05-30T09:25:42Z</dcterms:created>
  <dcterms:modified xsi:type="dcterms:W3CDTF">2025-06-17T08:22:19Z</dcterms:modified>
</cp:coreProperties>
</file>