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OneDrive - Uniwersytet Rzeszowski (1)\Pulpit\Instytut\2025\plany studiów\BW\"/>
    </mc:Choice>
  </mc:AlternateContent>
  <bookViews>
    <workbookView xWindow="0" yWindow="0" windowWidth="38400" windowHeight="17580" tabRatio="601"/>
  </bookViews>
  <sheets>
    <sheet name="niestacjonarne" sheetId="1" r:id="rId1"/>
    <sheet name="zarządzanie kryzysowe" sheetId="2" r:id="rId2"/>
    <sheet name="bezpieczeństwo publiczne" sheetId="3" r:id="rId3"/>
  </sheets>
  <definedNames>
    <definedName name="_xlnm.Print_Area" localSheetId="2">'bezpieczeństwo publiczne'!$A$1:$AK$32</definedName>
    <definedName name="_xlnm.Print_Area" localSheetId="0">niestacjonarne!$A$1:$BF$83</definedName>
    <definedName name="_xlnm.Print_Area" localSheetId="1">'zarządzanie kryzysowe'!$A$1:$AK$31</definedName>
    <definedName name="_xlnm.Print_Titles" localSheetId="0">niestacjonarne!$4:$6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21" i="3" l="1"/>
  <c r="BD68" i="1"/>
  <c r="L68" i="1"/>
  <c r="K9" i="1"/>
  <c r="AX66" i="1"/>
  <c r="AC66" i="1"/>
  <c r="AJ66" i="1"/>
  <c r="AR66" i="1"/>
  <c r="D68" i="1" l="1"/>
  <c r="BB66" i="1"/>
  <c r="AU66" i="1"/>
  <c r="AN66" i="1"/>
  <c r="AF66" i="1"/>
  <c r="AK21" i="2"/>
  <c r="AH21" i="2"/>
  <c r="AG21" i="2"/>
  <c r="AF21" i="2"/>
  <c r="AE21" i="2"/>
  <c r="AC21" i="2"/>
  <c r="AB21" i="2"/>
  <c r="AA21" i="2"/>
  <c r="Z21" i="2"/>
  <c r="X21" i="2"/>
  <c r="W21" i="2"/>
  <c r="V21" i="2"/>
  <c r="U21" i="2"/>
  <c r="S21" i="2"/>
  <c r="R21" i="2"/>
  <c r="Q21" i="2"/>
  <c r="O21" i="2"/>
  <c r="N21" i="2"/>
  <c r="M21" i="2"/>
  <c r="K21" i="2"/>
  <c r="J21" i="2"/>
  <c r="I21" i="2"/>
  <c r="BE66" i="1"/>
  <c r="BA66" i="1"/>
  <c r="AZ66" i="1"/>
  <c r="AY66" i="1"/>
  <c r="AW66" i="1"/>
  <c r="AT66" i="1"/>
  <c r="AS66" i="1"/>
  <c r="AQ66" i="1"/>
  <c r="AP66" i="1"/>
  <c r="AM66" i="1"/>
  <c r="AL66" i="1"/>
  <c r="AK66" i="1"/>
  <c r="AI66" i="1"/>
  <c r="AH66" i="1"/>
  <c r="AE66" i="1"/>
  <c r="AD66" i="1"/>
  <c r="AB66" i="1"/>
  <c r="AA66" i="1"/>
  <c r="Y66" i="1"/>
  <c r="X66" i="1"/>
  <c r="W66" i="1"/>
  <c r="V66" i="1"/>
  <c r="U66" i="1"/>
  <c r="T66" i="1"/>
  <c r="R66" i="1"/>
  <c r="Q66" i="1"/>
  <c r="P66" i="1"/>
  <c r="O66" i="1"/>
  <c r="N66" i="1"/>
  <c r="M66" i="1"/>
  <c r="BE48" i="1"/>
  <c r="BB48" i="1"/>
  <c r="BA48" i="1"/>
  <c r="AZ48" i="1"/>
  <c r="AY48" i="1"/>
  <c r="AX48" i="1"/>
  <c r="AW48" i="1"/>
  <c r="AU48" i="1"/>
  <c r="AT48" i="1"/>
  <c r="AS48" i="1"/>
  <c r="AR48" i="1"/>
  <c r="AQ48" i="1"/>
  <c r="AP48" i="1"/>
  <c r="AN48" i="1"/>
  <c r="AM48" i="1"/>
  <c r="AL48" i="1"/>
  <c r="AK48" i="1"/>
  <c r="AJ48" i="1"/>
  <c r="AI48" i="1"/>
  <c r="AH48" i="1"/>
  <c r="AF48" i="1"/>
  <c r="AE48" i="1"/>
  <c r="AD48" i="1"/>
  <c r="AC48" i="1"/>
  <c r="AB48" i="1"/>
  <c r="AA48" i="1"/>
  <c r="Y48" i="1"/>
  <c r="X48" i="1"/>
  <c r="W48" i="1"/>
  <c r="V48" i="1"/>
  <c r="U48" i="1"/>
  <c r="T48" i="1"/>
  <c r="R48" i="1"/>
  <c r="Q48" i="1"/>
  <c r="P48" i="1"/>
  <c r="O48" i="1"/>
  <c r="N48" i="1"/>
  <c r="M48" i="1"/>
  <c r="BE19" i="1"/>
  <c r="BE31" i="1"/>
  <c r="BB31" i="1"/>
  <c r="BA31" i="1"/>
  <c r="AZ31" i="1"/>
  <c r="AY31" i="1"/>
  <c r="AX31" i="1"/>
  <c r="AW31" i="1"/>
  <c r="AU31" i="1"/>
  <c r="AT31" i="1"/>
  <c r="AS31" i="1"/>
  <c r="AR31" i="1"/>
  <c r="AQ31" i="1"/>
  <c r="AP31" i="1"/>
  <c r="AN31" i="1"/>
  <c r="AM31" i="1"/>
  <c r="AL31" i="1"/>
  <c r="AK31" i="1"/>
  <c r="AJ31" i="1"/>
  <c r="AI31" i="1"/>
  <c r="AH31" i="1"/>
  <c r="AF31" i="1"/>
  <c r="AE31" i="1"/>
  <c r="AD31" i="1"/>
  <c r="AC31" i="1"/>
  <c r="AB31" i="1"/>
  <c r="AA31" i="1"/>
  <c r="Y31" i="1"/>
  <c r="X31" i="1"/>
  <c r="W31" i="1"/>
  <c r="V31" i="1"/>
  <c r="U31" i="1"/>
  <c r="T31" i="1"/>
  <c r="R31" i="1"/>
  <c r="Q31" i="1"/>
  <c r="P31" i="1"/>
  <c r="O31" i="1"/>
  <c r="N31" i="1"/>
  <c r="M31" i="1"/>
  <c r="BB19" i="1"/>
  <c r="BA19" i="1"/>
  <c r="AZ19" i="1"/>
  <c r="AY19" i="1"/>
  <c r="AX19" i="1"/>
  <c r="AW19" i="1"/>
  <c r="AU19" i="1"/>
  <c r="AT19" i="1"/>
  <c r="AS19" i="1"/>
  <c r="AR19" i="1"/>
  <c r="AQ19" i="1"/>
  <c r="AP19" i="1"/>
  <c r="AN19" i="1"/>
  <c r="AM19" i="1"/>
  <c r="AL19" i="1"/>
  <c r="AK19" i="1"/>
  <c r="AJ19" i="1"/>
  <c r="AI19" i="1"/>
  <c r="AH19" i="1"/>
  <c r="AF19" i="1"/>
  <c r="AE19" i="1"/>
  <c r="AD19" i="1"/>
  <c r="AC19" i="1"/>
  <c r="AB19" i="1"/>
  <c r="AA19" i="1"/>
  <c r="Y19" i="1"/>
  <c r="X19" i="1"/>
  <c r="W19" i="1"/>
  <c r="V19" i="1"/>
  <c r="U19" i="1"/>
  <c r="T19" i="1"/>
  <c r="R19" i="1"/>
  <c r="Q19" i="1"/>
  <c r="P19" i="1"/>
  <c r="O19" i="1"/>
  <c r="N19" i="1"/>
  <c r="M19" i="1"/>
  <c r="BE11" i="1"/>
  <c r="BB11" i="1"/>
  <c r="BA11" i="1"/>
  <c r="AZ11" i="1"/>
  <c r="AY11" i="1"/>
  <c r="AX11" i="1"/>
  <c r="AW11" i="1"/>
  <c r="AU11" i="1"/>
  <c r="AT11" i="1"/>
  <c r="AS11" i="1"/>
  <c r="AR11" i="1"/>
  <c r="AQ11" i="1"/>
  <c r="AP11" i="1"/>
  <c r="AN11" i="1"/>
  <c r="AM11" i="1"/>
  <c r="AL11" i="1"/>
  <c r="AK11" i="1"/>
  <c r="AJ11" i="1"/>
  <c r="AI11" i="1"/>
  <c r="AH11" i="1"/>
  <c r="AF11" i="1"/>
  <c r="AE11" i="1"/>
  <c r="AD11" i="1"/>
  <c r="AC11" i="1"/>
  <c r="AB11" i="1"/>
  <c r="AA11" i="1"/>
  <c r="Y11" i="1"/>
  <c r="X11" i="1"/>
  <c r="W11" i="1"/>
  <c r="V11" i="1"/>
  <c r="U11" i="1"/>
  <c r="T11" i="1"/>
  <c r="R11" i="1"/>
  <c r="Q11" i="1"/>
  <c r="P11" i="1"/>
  <c r="O11" i="1"/>
  <c r="N11" i="1"/>
  <c r="M11" i="1"/>
  <c r="H20" i="3"/>
  <c r="D20" i="3" s="1"/>
  <c r="H19" i="3"/>
  <c r="G18" i="3"/>
  <c r="H17" i="3"/>
  <c r="D17" i="3" s="1"/>
  <c r="H16" i="3"/>
  <c r="G15" i="3"/>
  <c r="G14" i="3"/>
  <c r="G13" i="3"/>
  <c r="D13" i="3" s="1"/>
  <c r="G12" i="3"/>
  <c r="G11" i="3"/>
  <c r="G10" i="3"/>
  <c r="E21" i="3"/>
  <c r="H9" i="3"/>
  <c r="F21" i="3"/>
  <c r="H20" i="2"/>
  <c r="H19" i="2"/>
  <c r="G18" i="2"/>
  <c r="H17" i="2"/>
  <c r="H16" i="2"/>
  <c r="G15" i="2"/>
  <c r="G14" i="2"/>
  <c r="G13" i="2"/>
  <c r="G12" i="2"/>
  <c r="G11" i="2"/>
  <c r="G10" i="2"/>
  <c r="E21" i="2"/>
  <c r="H9" i="2"/>
  <c r="F21" i="2"/>
  <c r="AH21" i="3"/>
  <c r="AG21" i="3"/>
  <c r="AF21" i="3"/>
  <c r="AE21" i="3"/>
  <c r="AC21" i="3"/>
  <c r="AB21" i="3"/>
  <c r="AA21" i="3"/>
  <c r="Z21" i="3"/>
  <c r="X21" i="3"/>
  <c r="W21" i="3"/>
  <c r="V21" i="3"/>
  <c r="U21" i="3"/>
  <c r="S21" i="3"/>
  <c r="R21" i="3"/>
  <c r="Q21" i="3"/>
  <c r="O21" i="3"/>
  <c r="N21" i="3"/>
  <c r="M21" i="3"/>
  <c r="K21" i="3"/>
  <c r="J21" i="3"/>
  <c r="I21" i="3"/>
  <c r="AJ20" i="3"/>
  <c r="AJ19" i="3"/>
  <c r="AJ18" i="3"/>
  <c r="AJ17" i="3"/>
  <c r="AJ16" i="3"/>
  <c r="AJ15" i="3"/>
  <c r="AJ14" i="3"/>
  <c r="AJ13" i="3"/>
  <c r="AJ12" i="3"/>
  <c r="AJ11" i="3"/>
  <c r="AJ10" i="3"/>
  <c r="AJ9" i="3"/>
  <c r="AJ20" i="2"/>
  <c r="AJ19" i="2"/>
  <c r="AJ18" i="2"/>
  <c r="AJ17" i="2"/>
  <c r="AJ16" i="2"/>
  <c r="AJ15" i="2"/>
  <c r="AJ14" i="2"/>
  <c r="AJ13" i="2"/>
  <c r="AJ12" i="2"/>
  <c r="AJ11" i="2"/>
  <c r="AJ10" i="2"/>
  <c r="AJ9" i="2"/>
  <c r="AJ21" i="3" l="1"/>
  <c r="AJ21" i="2"/>
  <c r="N67" i="1"/>
  <c r="N69" i="1" s="1"/>
  <c r="W67" i="1"/>
  <c r="W69" i="1" s="1"/>
  <c r="AF67" i="1"/>
  <c r="AF69" i="1" s="1"/>
  <c r="AK67" i="1"/>
  <c r="AK69" i="1" s="1"/>
  <c r="AT67" i="1"/>
  <c r="AT69" i="1" s="1"/>
  <c r="R67" i="1"/>
  <c r="R69" i="1" s="1"/>
  <c r="AB67" i="1"/>
  <c r="AB69" i="1" s="1"/>
  <c r="AP67" i="1"/>
  <c r="AP69" i="1" s="1"/>
  <c r="AY67" i="1"/>
  <c r="AY69" i="1" s="1"/>
  <c r="T67" i="1"/>
  <c r="T69" i="1" s="1"/>
  <c r="AC67" i="1"/>
  <c r="AC69" i="1" s="1"/>
  <c r="AQ67" i="1"/>
  <c r="AQ69" i="1" s="1"/>
  <c r="AZ67" i="1"/>
  <c r="AZ69" i="1" s="1"/>
  <c r="U67" i="1"/>
  <c r="U69" i="1" s="1"/>
  <c r="AD67" i="1"/>
  <c r="AD69" i="1" s="1"/>
  <c r="AW67" i="1"/>
  <c r="AW69" i="1" s="1"/>
  <c r="O67" i="1"/>
  <c r="O69" i="1" s="1"/>
  <c r="X67" i="1"/>
  <c r="X69" i="1" s="1"/>
  <c r="AH67" i="1"/>
  <c r="AH69" i="1" s="1"/>
  <c r="AL67" i="1"/>
  <c r="AL69" i="1" s="1"/>
  <c r="AU67" i="1"/>
  <c r="AU69" i="1" s="1"/>
  <c r="P67" i="1"/>
  <c r="P69" i="1" s="1"/>
  <c r="Y67" i="1"/>
  <c r="Y69" i="1" s="1"/>
  <c r="AI67" i="1"/>
  <c r="AI69" i="1" s="1"/>
  <c r="AM67" i="1"/>
  <c r="AM69" i="1" s="1"/>
  <c r="AR67" i="1"/>
  <c r="AR69" i="1" s="1"/>
  <c r="BA67" i="1"/>
  <c r="BA69" i="1" s="1"/>
  <c r="M67" i="1"/>
  <c r="M69" i="1" s="1"/>
  <c r="Q67" i="1"/>
  <c r="Q69" i="1" s="1"/>
  <c r="V67" i="1"/>
  <c r="V69" i="1" s="1"/>
  <c r="AA67" i="1"/>
  <c r="AA69" i="1" s="1"/>
  <c r="AE67" i="1"/>
  <c r="AE69" i="1" s="1"/>
  <c r="AJ67" i="1"/>
  <c r="AJ69" i="1" s="1"/>
  <c r="AN67" i="1"/>
  <c r="AN69" i="1" s="1"/>
  <c r="AS67" i="1"/>
  <c r="AS69" i="1" s="1"/>
  <c r="AX67" i="1"/>
  <c r="AX69" i="1" s="1"/>
  <c r="BB67" i="1"/>
  <c r="BB69" i="1" s="1"/>
  <c r="BE67" i="1"/>
  <c r="BE69" i="1" s="1"/>
  <c r="H21" i="2"/>
  <c r="G21" i="2"/>
  <c r="D10" i="3"/>
  <c r="D9" i="2"/>
  <c r="D11" i="3"/>
  <c r="D16" i="3"/>
  <c r="G21" i="3"/>
  <c r="D15" i="3"/>
  <c r="D14" i="3"/>
  <c r="D19" i="3"/>
  <c r="H21" i="3"/>
  <c r="D12" i="3"/>
  <c r="D18" i="3"/>
  <c r="D12" i="2"/>
  <c r="D17" i="2"/>
  <c r="D11" i="2"/>
  <c r="D13" i="2"/>
  <c r="D20" i="2"/>
  <c r="D19" i="2"/>
  <c r="D9" i="3"/>
  <c r="D14" i="2"/>
  <c r="D16" i="2"/>
  <c r="D15" i="2"/>
  <c r="D18" i="2"/>
  <c r="D10" i="2"/>
  <c r="D21" i="2" l="1"/>
  <c r="D21" i="3"/>
  <c r="BD65" i="1" l="1"/>
  <c r="BD64" i="1"/>
  <c r="BD63" i="1"/>
  <c r="BD62" i="1"/>
  <c r="BD61" i="1"/>
  <c r="BD60" i="1"/>
  <c r="BD59" i="1"/>
  <c r="BD58" i="1"/>
  <c r="BD57" i="1"/>
  <c r="BD56" i="1"/>
  <c r="BD55" i="1"/>
  <c r="BD54" i="1"/>
  <c r="BD53" i="1"/>
  <c r="BD52" i="1"/>
  <c r="BD51" i="1"/>
  <c r="BD50" i="1"/>
  <c r="BD47" i="1"/>
  <c r="BD46" i="1"/>
  <c r="BD45" i="1"/>
  <c r="BD44" i="1"/>
  <c r="BD43" i="1"/>
  <c r="BD42" i="1"/>
  <c r="BD41" i="1"/>
  <c r="BD40" i="1"/>
  <c r="BD39" i="1"/>
  <c r="BD38" i="1"/>
  <c r="BD37" i="1"/>
  <c r="BD36" i="1"/>
  <c r="BD35" i="1"/>
  <c r="BD34" i="1"/>
  <c r="BD33" i="1"/>
  <c r="BD30" i="1"/>
  <c r="BD29" i="1"/>
  <c r="BD28" i="1"/>
  <c r="BD27" i="1"/>
  <c r="BD26" i="1"/>
  <c r="BD25" i="1"/>
  <c r="BD24" i="1"/>
  <c r="BD23" i="1"/>
  <c r="BD22" i="1"/>
  <c r="BD21" i="1"/>
  <c r="BD18" i="1"/>
  <c r="BD17" i="1"/>
  <c r="BD16" i="1"/>
  <c r="BD15" i="1"/>
  <c r="BD14" i="1"/>
  <c r="BD13" i="1"/>
  <c r="BD9" i="1"/>
  <c r="BD10" i="1"/>
  <c r="BD8" i="1"/>
  <c r="F47" i="1"/>
  <c r="I46" i="1"/>
  <c r="G46" i="1"/>
  <c r="G45" i="1"/>
  <c r="G44" i="1"/>
  <c r="F43" i="1"/>
  <c r="J42" i="1"/>
  <c r="F41" i="1"/>
  <c r="G40" i="1"/>
  <c r="I39" i="1"/>
  <c r="G38" i="1"/>
  <c r="F38" i="1"/>
  <c r="G37" i="1"/>
  <c r="F36" i="1"/>
  <c r="G35" i="1"/>
  <c r="G34" i="1"/>
  <c r="F33" i="1"/>
  <c r="BD19" i="1" l="1"/>
  <c r="BD48" i="1"/>
  <c r="H48" i="1"/>
  <c r="BD66" i="1"/>
  <c r="E48" i="1"/>
  <c r="I48" i="1"/>
  <c r="L48" i="1"/>
  <c r="BD11" i="1"/>
  <c r="F48" i="1"/>
  <c r="BD31" i="1"/>
  <c r="J48" i="1"/>
  <c r="G48" i="1"/>
  <c r="K48" i="1"/>
  <c r="D45" i="1"/>
  <c r="D46" i="1"/>
  <c r="D41" i="1"/>
  <c r="D42" i="1"/>
  <c r="D44" i="1"/>
  <c r="D37" i="1"/>
  <c r="D47" i="1"/>
  <c r="D43" i="1"/>
  <c r="D33" i="1"/>
  <c r="D35" i="1"/>
  <c r="D40" i="1"/>
  <c r="D34" i="1"/>
  <c r="D36" i="1"/>
  <c r="D39" i="1"/>
  <c r="D38" i="1"/>
  <c r="BD67" i="1" l="1"/>
  <c r="BD69" i="1" s="1"/>
  <c r="D4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I30" i="1"/>
  <c r="F29" i="1"/>
  <c r="E29" i="1"/>
  <c r="G28" i="1"/>
  <c r="G27" i="1"/>
  <c r="F26" i="1"/>
  <c r="E26" i="1"/>
  <c r="I25" i="1"/>
  <c r="I24" i="1"/>
  <c r="F23" i="1"/>
  <c r="E23" i="1"/>
  <c r="F22" i="1"/>
  <c r="E22" i="1"/>
  <c r="F21" i="1"/>
  <c r="E21" i="1"/>
  <c r="F18" i="1"/>
  <c r="E18" i="1"/>
  <c r="F17" i="1"/>
  <c r="E17" i="1"/>
  <c r="F16" i="1"/>
  <c r="E16" i="1"/>
  <c r="F15" i="1"/>
  <c r="E15" i="1"/>
  <c r="F14" i="1"/>
  <c r="E14" i="1"/>
  <c r="F13" i="1"/>
  <c r="E13" i="1"/>
  <c r="E10" i="1"/>
  <c r="H8" i="1"/>
  <c r="G66" i="1" l="1"/>
  <c r="H11" i="1"/>
  <c r="I19" i="1"/>
  <c r="K31" i="1"/>
  <c r="E19" i="1"/>
  <c r="L19" i="1"/>
  <c r="G31" i="1"/>
  <c r="E11" i="1"/>
  <c r="I11" i="1"/>
  <c r="L11" i="1"/>
  <c r="F66" i="1"/>
  <c r="J66" i="1"/>
  <c r="K11" i="1"/>
  <c r="F19" i="1"/>
  <c r="J19" i="1"/>
  <c r="H31" i="1"/>
  <c r="F11" i="1"/>
  <c r="J11" i="1"/>
  <c r="G19" i="1"/>
  <c r="K19" i="1"/>
  <c r="E31" i="1"/>
  <c r="I31" i="1"/>
  <c r="L31" i="1"/>
  <c r="K66" i="1"/>
  <c r="G11" i="1"/>
  <c r="H19" i="1"/>
  <c r="F31" i="1"/>
  <c r="J31" i="1"/>
  <c r="H66" i="1"/>
  <c r="E66" i="1"/>
  <c r="I66" i="1"/>
  <c r="L66" i="1"/>
  <c r="D25" i="1"/>
  <c r="D52" i="1"/>
  <c r="D54" i="1"/>
  <c r="D64" i="1"/>
  <c r="D65" i="1"/>
  <c r="D17" i="1"/>
  <c r="D21" i="1"/>
  <c r="D24" i="1"/>
  <c r="D29" i="1"/>
  <c r="D62" i="1"/>
  <c r="D56" i="1"/>
  <c r="D58" i="1"/>
  <c r="D59" i="1"/>
  <c r="D8" i="1"/>
  <c r="D13" i="1"/>
  <c r="D15" i="1"/>
  <c r="D16" i="1"/>
  <c r="D50" i="1"/>
  <c r="D27" i="1"/>
  <c r="D10" i="1"/>
  <c r="D14" i="1"/>
  <c r="D23" i="1"/>
  <c r="D30" i="1"/>
  <c r="D57" i="1"/>
  <c r="D63" i="1"/>
  <c r="D22" i="1"/>
  <c r="D28" i="1"/>
  <c r="D55" i="1"/>
  <c r="D61" i="1"/>
  <c r="D9" i="1"/>
  <c r="D18" i="1"/>
  <c r="D26" i="1"/>
  <c r="D51" i="1"/>
  <c r="D53" i="1"/>
  <c r="D60" i="1"/>
  <c r="K67" i="1" l="1"/>
  <c r="K69" i="1" s="1"/>
  <c r="J67" i="1"/>
  <c r="J69" i="1" s="1"/>
  <c r="L67" i="1"/>
  <c r="L69" i="1" s="1"/>
  <c r="G67" i="1"/>
  <c r="G69" i="1" s="1"/>
  <c r="F67" i="1"/>
  <c r="F69" i="1" s="1"/>
  <c r="E67" i="1"/>
  <c r="E69" i="1" s="1"/>
  <c r="I67" i="1"/>
  <c r="I69" i="1" s="1"/>
  <c r="H67" i="1"/>
  <c r="H69" i="1" s="1"/>
  <c r="D66" i="1"/>
  <c r="D19" i="1"/>
  <c r="D31" i="1"/>
  <c r="D11" i="1"/>
  <c r="D67" i="1" l="1"/>
  <c r="D69" i="1" s="1"/>
</calcChain>
</file>

<file path=xl/sharedStrings.xml><?xml version="1.0" encoding="utf-8"?>
<sst xmlns="http://schemas.openxmlformats.org/spreadsheetml/2006/main" count="425" uniqueCount="203">
  <si>
    <t>HARMONOGRAM STUDIÓW</t>
  </si>
  <si>
    <t>L.p.</t>
  </si>
  <si>
    <t>Kod przedmiotu</t>
  </si>
  <si>
    <t>Przedmiot</t>
  </si>
  <si>
    <t>Forma zajęć</t>
  </si>
  <si>
    <t>I ROK</t>
  </si>
  <si>
    <t>II ROK</t>
  </si>
  <si>
    <t xml:space="preserve">Łączna liczba punktów ECTS </t>
  </si>
  <si>
    <t>1 semestr</t>
  </si>
  <si>
    <t>2 semestr</t>
  </si>
  <si>
    <t>3 semestr</t>
  </si>
  <si>
    <t>4 semestr</t>
  </si>
  <si>
    <t>Razem</t>
  </si>
  <si>
    <t>wykłady</t>
  </si>
  <si>
    <t>ćwiczenia</t>
  </si>
  <si>
    <t>ECTS</t>
  </si>
  <si>
    <t>forma zaliczenia</t>
  </si>
  <si>
    <t>ZO</t>
  </si>
  <si>
    <t>OGÓŁEM:</t>
  </si>
  <si>
    <t>Szkolenie BHP w wymiarze 4 godz. oraz szkolenie biblioteczne w firmie kursu e-learningowego student odbywa jednorazowo w I semestrze zgodnie z Zarządzeniem Rektora</t>
  </si>
  <si>
    <t>lektoraty jęz. obcych</t>
  </si>
  <si>
    <t>Przedmioty ogólne</t>
  </si>
  <si>
    <t>Z</t>
  </si>
  <si>
    <t>Przedmioty podstawowe</t>
  </si>
  <si>
    <t>E</t>
  </si>
  <si>
    <t>Przedmioty kierunkowe</t>
  </si>
  <si>
    <t>Przedmioty kierunkowe do wyboru *</t>
  </si>
  <si>
    <t>BEZPIECZEŃSTWO KULTUROWE</t>
  </si>
  <si>
    <t>POLITYKA IMIGRACYJNA I AZYLOWA</t>
  </si>
  <si>
    <t>* student wybiera trzy z czterech przedmiotów</t>
  </si>
  <si>
    <t>BW17</t>
  </si>
  <si>
    <t>TECHNOLOGIA INFORMACYJNA</t>
  </si>
  <si>
    <t>BW18</t>
  </si>
  <si>
    <t>JĘZYK ANGIELSKI</t>
  </si>
  <si>
    <t>BW20</t>
  </si>
  <si>
    <t>USTRÓJ POLITYCZNY RZECZYPOSPOLITEJ POLSKIEJ</t>
  </si>
  <si>
    <t>BW21</t>
  </si>
  <si>
    <t>SYSTEMY POLITYCZNE</t>
  </si>
  <si>
    <t>BW22</t>
  </si>
  <si>
    <t>WSPÓŁCZESNE STOSUNKI MIĘDZYNARODOWE</t>
  </si>
  <si>
    <t>BW23</t>
  </si>
  <si>
    <t>BEZPIECZEŃSTWO I HIGIENA PRACY ORAZ ERGONOMIA</t>
  </si>
  <si>
    <t>BW24</t>
  </si>
  <si>
    <t>ADMINISTRACJA PUBLICZNA I SAMORZĄD TERYTORIALNY</t>
  </si>
  <si>
    <t>BW25</t>
  </si>
  <si>
    <t>POLITYKA OBRONNA PAŃSTWA</t>
  </si>
  <si>
    <t>BW26</t>
  </si>
  <si>
    <t>WARSZTATY PRAW CZŁOWIEKA</t>
  </si>
  <si>
    <t>BW27</t>
  </si>
  <si>
    <t>BEZPIECZEŃSTWO KONSUMENTÓW</t>
  </si>
  <si>
    <t>BW28</t>
  </si>
  <si>
    <t>BW29</t>
  </si>
  <si>
    <t>POSTĘPOWANIE ADMINISTRACYJNE</t>
  </si>
  <si>
    <t>BW30</t>
  </si>
  <si>
    <t>BW31</t>
  </si>
  <si>
    <t>PODSTAWY PRAWA CYWILNEGO</t>
  </si>
  <si>
    <t>BW32</t>
  </si>
  <si>
    <t>SYSTEM PENITENCJARNY</t>
  </si>
  <si>
    <t>BW33</t>
  </si>
  <si>
    <t>PODSTAWY PRAWA KARNEGO</t>
  </si>
  <si>
    <t>BW73</t>
  </si>
  <si>
    <t>PRAKTYKA ZAWODOWA</t>
  </si>
  <si>
    <t>BW74</t>
  </si>
  <si>
    <t>TRANSLATORIUM</t>
  </si>
  <si>
    <t>BW75</t>
  </si>
  <si>
    <t>WSTĘP DO BADAŃ W NAUKACH SPOŁECZNYCH</t>
  </si>
  <si>
    <t>PRZEDMIOT OGÓLNOUCZELNIANY</t>
  </si>
  <si>
    <t>SEMINARIUM DYPLOMOWE</t>
  </si>
  <si>
    <t>BW01</t>
  </si>
  <si>
    <t>NAUKA O PAŃSTWIE I PRAWIE</t>
  </si>
  <si>
    <t>BW02</t>
  </si>
  <si>
    <t>BEZPIECZEŃSTWO PAŃSTWA</t>
  </si>
  <si>
    <t>BW03</t>
  </si>
  <si>
    <t>ORGANIZACJA I ZARZĄDZANIE</t>
  </si>
  <si>
    <t>BW04</t>
  </si>
  <si>
    <t>PODSTAWY SOCJOLOGII</t>
  </si>
  <si>
    <t>BW05</t>
  </si>
  <si>
    <t>PODSTAWY PSYCHOLOGII</t>
  </si>
  <si>
    <t>BW06</t>
  </si>
  <si>
    <t>BEZPIECZEŃSTWO WEWNĘTRZNE UNII EUROPEJSKIEJ</t>
  </si>
  <si>
    <t>BW07</t>
  </si>
  <si>
    <t>PRAWA CZŁOWIEKA I ICH OCHRONA</t>
  </si>
  <si>
    <t>BW08</t>
  </si>
  <si>
    <t>BEZPIECZEŃSTWO SPOŁECZNOŚCI LOKALNYCH</t>
  </si>
  <si>
    <t>BW09</t>
  </si>
  <si>
    <t>ZWALCZANIE PRZESTĘPCZOŚCI</t>
  </si>
  <si>
    <t>BW10</t>
  </si>
  <si>
    <t>KRYMINOLOGIA I KRYMINALISTYKA</t>
  </si>
  <si>
    <t>BW11</t>
  </si>
  <si>
    <t>OCHRONA DANYCH OSOBOWYCH I INFORMACJI NIEJAWNYCH</t>
  </si>
  <si>
    <t>BW12</t>
  </si>
  <si>
    <t>ZARZĄDZANIE W SYTUACJACH KRYZYSOWYCH</t>
  </si>
  <si>
    <t>BW13</t>
  </si>
  <si>
    <t>BEZPIECZEŃSTWO W KOMUNIKACJI POWSZECHNEJ I TRANSPORCIE</t>
  </si>
  <si>
    <t>BW14</t>
  </si>
  <si>
    <t>ETYKA ZAWODOWA FUNKCJONARIUSZY SŁUŻB PAŃSTWOWYCH</t>
  </si>
  <si>
    <t>BW15</t>
  </si>
  <si>
    <t>ZWALCZANIE TERRORYZMU</t>
  </si>
  <si>
    <t>BW16</t>
  </si>
  <si>
    <t>OCHRONA OSÓB, MIENIA, OBIEKTÓW I OBSZARÓW</t>
  </si>
  <si>
    <t>BW34</t>
  </si>
  <si>
    <t>BEZPIECZEŃSTWO SOCJALNE</t>
  </si>
  <si>
    <t>BW35</t>
  </si>
  <si>
    <t>KONFLIKTY SPOŁECZNE W XX I XXI WIEKU</t>
  </si>
  <si>
    <t>BW36</t>
  </si>
  <si>
    <t>SYSTEMY RATOWNICTWA RZECZYPOSPOLITEJ POLSKIEJ</t>
  </si>
  <si>
    <t>BW37</t>
  </si>
  <si>
    <t>PREWENCJA KRYMINALNA</t>
  </si>
  <si>
    <t>BW38</t>
  </si>
  <si>
    <t>FINANSE PUBLICZNE</t>
  </si>
  <si>
    <t>BW39</t>
  </si>
  <si>
    <t>BEZPIECZEŃSTWO EKONOMICZNE I ENERGETYCZNE</t>
  </si>
  <si>
    <t>BW40</t>
  </si>
  <si>
    <t>BEZPIECZEŃSTWO MIĘDZYNARODOWE</t>
  </si>
  <si>
    <t>BW41</t>
  </si>
  <si>
    <t>MIĘDZYNARODOWE PRAWO HUMANITARNE</t>
  </si>
  <si>
    <t>BW42</t>
  </si>
  <si>
    <t>PROBLEMY NARODOWOŚCIOWE W EUROPIE</t>
  </si>
  <si>
    <t>BW43</t>
  </si>
  <si>
    <t>BW44</t>
  </si>
  <si>
    <t>BEZPIECZEŃSTWO INFORMATYCZNE</t>
  </si>
  <si>
    <t>BW45</t>
  </si>
  <si>
    <t>ZWALCZANIE PRZESTĘPCZOŚCI W CYBERPRZESTRZENI</t>
  </si>
  <si>
    <t>BW46</t>
  </si>
  <si>
    <t>OCHRONA DÓBR KULTURY I DZIEDZICTWA NARODOWEGO</t>
  </si>
  <si>
    <t>BW47</t>
  </si>
  <si>
    <t>BW48</t>
  </si>
  <si>
    <t>KIEROWANIE ZASOBAMI LUDZKIMI</t>
  </si>
  <si>
    <t>BW49</t>
  </si>
  <si>
    <t>OCHRONA ŚRODOWISKA NATURALNEGO</t>
  </si>
  <si>
    <t>laboratoria</t>
  </si>
  <si>
    <t>zajęcia warsztatowe</t>
  </si>
  <si>
    <t>lektoraty jęz. Obcych</t>
  </si>
  <si>
    <t>praktyki zawodowe</t>
  </si>
  <si>
    <t>III ROK</t>
  </si>
  <si>
    <t>5 semestr</t>
  </si>
  <si>
    <t>6 semestr</t>
  </si>
  <si>
    <t>Z0</t>
  </si>
  <si>
    <t>Pozostałe przedmioty obowiązkowe</t>
  </si>
  <si>
    <r>
      <t xml:space="preserve">Specjalność: </t>
    </r>
    <r>
      <rPr>
        <b/>
        <sz val="16"/>
        <color theme="1"/>
        <rFont val="Calibri"/>
        <family val="2"/>
        <charset val="238"/>
        <scheme val="minor"/>
      </rPr>
      <t>zarządzanie kryzysowe</t>
    </r>
  </si>
  <si>
    <t>Punkty ECTS powiązane z kształtowaniem umiejętności praktycznych</t>
  </si>
  <si>
    <t>BW50</t>
  </si>
  <si>
    <t>WARSZTATY Z ZAKRESU ROZWOJU PERSONALNEGO</t>
  </si>
  <si>
    <t>BW51</t>
  </si>
  <si>
    <t>PODSTAWY PRAWNE ZARZĄDZANIA KRYZYSOWEGO</t>
  </si>
  <si>
    <t>BW52</t>
  </si>
  <si>
    <t>DECYDOWANIE W ZARZĄDZANIU KRYZYSOWYM</t>
  </si>
  <si>
    <t>BW53</t>
  </si>
  <si>
    <t>INSTYTUCJE I ORGANIZACJA ZARZĄDZANIA KRYZYSOWEGO W POLSCE</t>
  </si>
  <si>
    <t>BW57</t>
  </si>
  <si>
    <t>LOGISTYKA W ZARZĄDZANIU KRYZYSOWYM</t>
  </si>
  <si>
    <t>BW58</t>
  </si>
  <si>
    <t>PSYCHOLOGIA SYTUACJI KRYZYSOWYCH</t>
  </si>
  <si>
    <t>BW59</t>
  </si>
  <si>
    <t>PODSTAWY MEDYCYNY KATASTROF</t>
  </si>
  <si>
    <t>BW60</t>
  </si>
  <si>
    <t>SYMULACJA SYTUACJI KRYZYSOWYCH - WARSZTATY</t>
  </si>
  <si>
    <t>BW65</t>
  </si>
  <si>
    <t>LIKWIDACJA SKUTKÓW SYTUACJI KRYZYSOWYCH</t>
  </si>
  <si>
    <t>BW66</t>
  </si>
  <si>
    <t>ZARZĄDZANIE INFORMACJĄ W SYTUACJI KRYZYSOWEJ</t>
  </si>
  <si>
    <t>BW67</t>
  </si>
  <si>
    <t>NEGOCJACJE I MEDIACJE W SYTUACJACH KRYZYSOWYCH</t>
  </si>
  <si>
    <t>BW68</t>
  </si>
  <si>
    <t>MEDIA W SYTUACJACH KRYZYSOWYCH</t>
  </si>
  <si>
    <r>
      <t xml:space="preserve">Specjalność: </t>
    </r>
    <r>
      <rPr>
        <b/>
        <sz val="16"/>
        <color theme="1"/>
        <rFont val="Calibri"/>
        <family val="2"/>
        <charset val="238"/>
        <scheme val="minor"/>
      </rPr>
      <t>bezpieczeństwo publiczne</t>
    </r>
  </si>
  <si>
    <t>BW54</t>
  </si>
  <si>
    <t>ZARZĄDZANIE W SEKTORZE PUBLICZNYM</t>
  </si>
  <si>
    <t>BW55</t>
  </si>
  <si>
    <t>ZADANIA ADMINISTRACJI TERYTORIALNEJ W OBSZARZE BEZPIECZEŃSTWA WEWNĘTRZNEGO</t>
  </si>
  <si>
    <t>BW56</t>
  </si>
  <si>
    <t>POLICJA I PRAWO POLICYJNE</t>
  </si>
  <si>
    <t>BW61</t>
  </si>
  <si>
    <t>SŁUŻBY GRANICZNE W ZAPEWNIENIU BEZPIECZEŃSTWA PAŃSTWA</t>
  </si>
  <si>
    <t>BW62</t>
  </si>
  <si>
    <t>SIŁY ZBROJNE RZECZYPOSPOLITEJ POLSKIEJ</t>
  </si>
  <si>
    <t>BW63</t>
  </si>
  <si>
    <t>SŁUŻBY SPECJALNE W POLSCE</t>
  </si>
  <si>
    <t>BW64</t>
  </si>
  <si>
    <t>STRAŻ GMINNA W SYSTEMIE BEZPIECZEŃSTWA LOKALNEGO</t>
  </si>
  <si>
    <t>BW69</t>
  </si>
  <si>
    <t>ZAJĘCIA WARSZTATOWE Z ZAKRESU BEZPIECZEŃSTWA PUBLICZNEGO</t>
  </si>
  <si>
    <t>BW70</t>
  </si>
  <si>
    <t>ORGANIZACJA I FUNKCJONOWANIE OBRONY CYWILNEJ</t>
  </si>
  <si>
    <t>BW71</t>
  </si>
  <si>
    <t>BEZPIECZEŃSTWO ZGROMADZEŃ I IMPREZ MASOWYCH</t>
  </si>
  <si>
    <t>BW72</t>
  </si>
  <si>
    <t>PUBLIC RELATIONS W ZARZĄDZANIU BEZPIECZEŃSTWEM PUBLICZNYM</t>
  </si>
  <si>
    <t>Razem przedmioty ogólne:</t>
  </si>
  <si>
    <t>Razem przedmioty podstawowe:</t>
  </si>
  <si>
    <t>Razem przedmioty kierunkowe:</t>
  </si>
  <si>
    <t>Razem pozostałe przedmioty obowiązkowe:</t>
  </si>
  <si>
    <t>Razem przedmioty kierunkowe do wyboru:</t>
  </si>
  <si>
    <r>
      <t>Kierunek</t>
    </r>
    <r>
      <rPr>
        <b/>
        <sz val="16"/>
        <color theme="1"/>
        <rFont val="Calibri"/>
        <family val="2"/>
        <scheme val="minor"/>
      </rPr>
      <t xml:space="preserve"> BEZPIECZEŃSTWO WEWNĘTRZNE  </t>
    </r>
    <r>
      <rPr>
        <sz val="16"/>
        <color theme="1"/>
        <rFont val="Calibri"/>
        <family val="2"/>
        <scheme val="minor"/>
      </rPr>
      <t>Poziom studiów</t>
    </r>
    <r>
      <rPr>
        <b/>
        <sz val="16"/>
        <color theme="1"/>
        <rFont val="Calibri"/>
        <family val="2"/>
        <scheme val="minor"/>
      </rPr>
      <t xml:space="preserve"> PIERWSZEGO  STOPNIA  </t>
    </r>
    <r>
      <rPr>
        <sz val="16"/>
        <color theme="1"/>
        <rFont val="Calibri"/>
        <family val="2"/>
        <scheme val="minor"/>
      </rPr>
      <t>Profil</t>
    </r>
    <r>
      <rPr>
        <b/>
        <sz val="16"/>
        <color theme="1"/>
        <rFont val="Calibri"/>
        <family val="2"/>
        <scheme val="minor"/>
      </rPr>
      <t xml:space="preserve"> PRAKTYCZNY  </t>
    </r>
    <r>
      <rPr>
        <sz val="16"/>
        <color theme="1"/>
        <rFont val="Calibri"/>
        <family val="2"/>
        <scheme val="minor"/>
      </rPr>
      <t>Forma studiów</t>
    </r>
    <r>
      <rPr>
        <b/>
        <sz val="16"/>
        <color theme="1"/>
        <rFont val="Calibri"/>
        <family val="2"/>
        <scheme val="minor"/>
      </rPr>
      <t xml:space="preserve"> NIESTACJONARNE</t>
    </r>
  </si>
  <si>
    <t>Razem przedmioty:</t>
  </si>
  <si>
    <t>konwersatoria</t>
  </si>
  <si>
    <t xml:space="preserve">Przedmioty specjalnościowe do wyboru </t>
  </si>
  <si>
    <t>E/ZO</t>
  </si>
  <si>
    <t xml:space="preserve">wykłady </t>
  </si>
  <si>
    <t xml:space="preserve">Ustalono na posiedzeniu Rady Dydaktycznej KNS w dniu ……………… 2025 r. </t>
  </si>
  <si>
    <r>
      <t xml:space="preserve">Realizacja od roku akademickiego </t>
    </r>
    <r>
      <rPr>
        <b/>
        <sz val="16"/>
        <color theme="1"/>
        <rFont val="Calibri"/>
        <family val="2"/>
        <charset val="238"/>
        <scheme val="minor"/>
      </rPr>
      <t>2025/2026</t>
    </r>
  </si>
  <si>
    <t>seminaria dyplomowe</t>
  </si>
  <si>
    <r>
      <t xml:space="preserve">seminaria </t>
    </r>
    <r>
      <rPr>
        <b/>
        <sz val="12"/>
        <rFont val="Calibri"/>
        <family val="2"/>
        <charset val="238"/>
        <scheme val="minor"/>
      </rPr>
      <t>dyplomowe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</si>
</sst>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6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9" fontId="7" fillId="0" borderId="20" xfId="0" applyNumberFormat="1" applyFont="1" applyBorder="1" applyAlignment="1">
      <alignment horizontal="center" vertical="center" textRotation="90" wrapText="1"/>
    </xf>
    <xf numFmtId="0" fontId="7" fillId="0" borderId="20" xfId="0" applyFont="1" applyBorder="1" applyAlignment="1">
      <alignment horizontal="center" vertical="center" textRotation="90" wrapText="1"/>
    </xf>
    <xf numFmtId="0" fontId="7" fillId="0" borderId="21" xfId="0" applyFont="1" applyBorder="1" applyAlignment="1">
      <alignment horizontal="center" vertical="center" textRotation="90" wrapText="1"/>
    </xf>
    <xf numFmtId="0" fontId="7" fillId="2" borderId="25" xfId="0" applyFont="1" applyFill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8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29" xfId="0" applyFont="1" applyBorder="1"/>
    <xf numFmtId="0" fontId="10" fillId="0" borderId="29" xfId="0" applyFont="1" applyBorder="1" applyAlignment="1">
      <alignment horizontal="center"/>
    </xf>
    <xf numFmtId="0" fontId="4" fillId="0" borderId="0" xfId="0" applyFont="1"/>
    <xf numFmtId="0" fontId="5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textRotation="90" wrapText="1"/>
    </xf>
    <xf numFmtId="0" fontId="7" fillId="0" borderId="50" xfId="0" applyFont="1" applyBorder="1" applyAlignment="1">
      <alignment horizontal="center" vertical="center" textRotation="90" wrapText="1"/>
    </xf>
    <xf numFmtId="0" fontId="7" fillId="2" borderId="21" xfId="0" applyFont="1" applyFill="1" applyBorder="1" applyAlignment="1">
      <alignment horizontal="center" vertical="center" textRotation="90" wrapText="1"/>
    </xf>
    <xf numFmtId="49" fontId="7" fillId="0" borderId="19" xfId="0" applyNumberFormat="1" applyFont="1" applyBorder="1" applyAlignment="1">
      <alignment horizontal="center" vertical="center" textRotation="90" wrapText="1"/>
    </xf>
    <xf numFmtId="49" fontId="7" fillId="0" borderId="51" xfId="0" applyNumberFormat="1" applyFont="1" applyBorder="1" applyAlignment="1">
      <alignment horizontal="center" vertical="center" textRotation="90" wrapText="1"/>
    </xf>
    <xf numFmtId="0" fontId="8" fillId="0" borderId="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 textRotation="90" wrapText="1"/>
    </xf>
    <xf numFmtId="0" fontId="7" fillId="2" borderId="54" xfId="0" applyFont="1" applyFill="1" applyBorder="1" applyAlignment="1">
      <alignment horizontal="center" vertical="center" wrapText="1"/>
    </xf>
    <xf numFmtId="0" fontId="7" fillId="2" borderId="55" xfId="0" applyFont="1" applyFill="1" applyBorder="1" applyAlignment="1">
      <alignment horizontal="center" vertical="center" wrapText="1"/>
    </xf>
    <xf numFmtId="0" fontId="7" fillId="2" borderId="53" xfId="0" applyFont="1" applyFill="1" applyBorder="1" applyAlignment="1">
      <alignment horizontal="center" vertical="center" wrapText="1"/>
    </xf>
    <xf numFmtId="0" fontId="7" fillId="2" borderId="58" xfId="0" applyFont="1" applyFill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textRotation="90" wrapText="1"/>
    </xf>
    <xf numFmtId="0" fontId="7" fillId="2" borderId="60" xfId="0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69" xfId="0" applyFont="1" applyFill="1" applyBorder="1" applyAlignment="1">
      <alignment horizontal="center" vertical="center" wrapText="1"/>
    </xf>
    <xf numFmtId="0" fontId="7" fillId="2" borderId="70" xfId="0" applyFont="1" applyFill="1" applyBorder="1" applyAlignment="1">
      <alignment horizontal="center" vertical="center" wrapText="1"/>
    </xf>
    <xf numFmtId="0" fontId="7" fillId="2" borderId="52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2" borderId="52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7" fillId="0" borderId="43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7" fillId="0" borderId="7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textRotation="90" wrapText="1"/>
    </xf>
    <xf numFmtId="0" fontId="6" fillId="0" borderId="3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left" vertical="center" wrapText="1"/>
    </xf>
    <xf numFmtId="0" fontId="8" fillId="0" borderId="73" xfId="0" applyFont="1" applyBorder="1" applyAlignment="1">
      <alignment horizontal="left" vertical="center" wrapText="1"/>
    </xf>
    <xf numFmtId="0" fontId="7" fillId="0" borderId="72" xfId="0" applyFont="1" applyBorder="1" applyAlignment="1">
      <alignment horizontal="center" vertical="center" wrapText="1"/>
    </xf>
    <xf numFmtId="0" fontId="7" fillId="0" borderId="75" xfId="0" applyFont="1" applyBorder="1" applyAlignment="1">
      <alignment horizontal="center" vertical="center" wrapText="1"/>
    </xf>
    <xf numFmtId="0" fontId="7" fillId="0" borderId="76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left" vertical="center" wrapText="1"/>
    </xf>
    <xf numFmtId="0" fontId="8" fillId="0" borderId="46" xfId="0" applyFont="1" applyBorder="1" applyAlignment="1">
      <alignment horizontal="left" vertical="center" wrapText="1"/>
    </xf>
    <xf numFmtId="0" fontId="8" fillId="0" borderId="47" xfId="0" applyFont="1" applyBorder="1" applyAlignment="1">
      <alignment horizontal="left" vertical="center" wrapText="1"/>
    </xf>
    <xf numFmtId="0" fontId="7" fillId="0" borderId="7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left" vertical="center" wrapText="1"/>
    </xf>
    <xf numFmtId="0" fontId="7" fillId="0" borderId="73" xfId="0" applyFont="1" applyBorder="1" applyAlignment="1">
      <alignment horizontal="left" vertical="center" wrapText="1"/>
    </xf>
    <xf numFmtId="0" fontId="7" fillId="0" borderId="49" xfId="0" applyFont="1" applyBorder="1" applyAlignment="1">
      <alignment horizontal="left" vertical="center" wrapText="1"/>
    </xf>
    <xf numFmtId="0" fontId="7" fillId="0" borderId="45" xfId="0" applyFont="1" applyBorder="1" applyAlignment="1">
      <alignment horizontal="left" vertical="center" wrapText="1"/>
    </xf>
    <xf numFmtId="0" fontId="7" fillId="0" borderId="46" xfId="0" applyFont="1" applyBorder="1" applyAlignment="1">
      <alignment horizontal="left" vertical="center" wrapText="1"/>
    </xf>
    <xf numFmtId="0" fontId="7" fillId="0" borderId="47" xfId="0" applyFont="1" applyBorder="1" applyAlignment="1">
      <alignment horizontal="left" vertical="center" wrapText="1"/>
    </xf>
    <xf numFmtId="0" fontId="7" fillId="0" borderId="4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78" xfId="0" applyFont="1" applyBorder="1" applyAlignment="1">
      <alignment horizontal="left" vertical="center" wrapText="1"/>
    </xf>
    <xf numFmtId="0" fontId="7" fillId="0" borderId="79" xfId="0" applyFont="1" applyBorder="1" applyAlignment="1">
      <alignment horizontal="center" vertical="center" wrapText="1"/>
    </xf>
    <xf numFmtId="0" fontId="7" fillId="0" borderId="74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37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left" vertical="center" wrapText="1"/>
    </xf>
    <xf numFmtId="0" fontId="13" fillId="0" borderId="57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5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textRotation="90" wrapText="1"/>
    </xf>
    <xf numFmtId="0" fontId="6" fillId="0" borderId="46" xfId="0" applyFont="1" applyBorder="1" applyAlignment="1">
      <alignment horizontal="center" vertical="center" textRotation="90" wrapText="1"/>
    </xf>
    <xf numFmtId="0" fontId="6" fillId="0" borderId="47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6" fillId="0" borderId="27" xfId="0" applyFont="1" applyBorder="1" applyAlignment="1">
      <alignment horizontal="right" vertical="center" wrapText="1"/>
    </xf>
    <xf numFmtId="0" fontId="6" fillId="0" borderId="28" xfId="0" applyFont="1" applyBorder="1" applyAlignment="1">
      <alignment horizontal="right" vertical="center" wrapText="1"/>
    </xf>
    <xf numFmtId="0" fontId="6" fillId="0" borderId="57" xfId="0" applyFont="1" applyBorder="1" applyAlignment="1">
      <alignment horizontal="right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15" xfId="0" applyFont="1" applyBorder="1" applyAlignment="1">
      <alignment horizontal="center" vertical="center" textRotation="90" wrapText="1"/>
    </xf>
    <xf numFmtId="0" fontId="7" fillId="0" borderId="26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18" xfId="0" applyFont="1" applyBorder="1" applyAlignment="1">
      <alignment horizontal="center" vertical="center" textRotation="90" wrapText="1"/>
    </xf>
    <xf numFmtId="0" fontId="13" fillId="0" borderId="29" xfId="0" applyFont="1" applyBorder="1" applyAlignment="1">
      <alignment horizontal="left" vertical="center" wrapText="1"/>
    </xf>
    <xf numFmtId="0" fontId="13" fillId="0" borderId="30" xfId="0" applyFont="1" applyBorder="1" applyAlignment="1">
      <alignment horizontal="left" vertical="center" wrapText="1"/>
    </xf>
    <xf numFmtId="0" fontId="6" fillId="0" borderId="51" xfId="0" applyFont="1" applyBorder="1" applyAlignment="1">
      <alignment horizontal="right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textRotation="90" wrapText="1"/>
    </xf>
    <xf numFmtId="0" fontId="6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textRotation="90" wrapText="1"/>
    </xf>
    <xf numFmtId="0" fontId="4" fillId="0" borderId="4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6" fillId="0" borderId="62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6" fillId="0" borderId="80" xfId="0" applyFont="1" applyBorder="1" applyAlignment="1">
      <alignment horizontal="center" vertical="center" wrapText="1"/>
    </xf>
    <xf numFmtId="0" fontId="6" fillId="0" borderId="81" xfId="0" applyFont="1" applyBorder="1" applyAlignment="1">
      <alignment horizontal="center" vertical="center" wrapText="1"/>
    </xf>
    <xf numFmtId="0" fontId="6" fillId="0" borderId="82" xfId="0" applyFont="1" applyBorder="1" applyAlignment="1">
      <alignment horizontal="center" vertical="center" wrapText="1"/>
    </xf>
    <xf numFmtId="0" fontId="6" fillId="0" borderId="80" xfId="0" applyFont="1" applyBorder="1" applyAlignment="1">
      <alignment horizontal="center" vertical="center" textRotation="90" wrapText="1"/>
    </xf>
    <xf numFmtId="0" fontId="6" fillId="0" borderId="81" xfId="0" applyFont="1" applyBorder="1" applyAlignment="1">
      <alignment horizontal="center" vertical="center" textRotation="90" wrapText="1"/>
    </xf>
    <xf numFmtId="0" fontId="6" fillId="0" borderId="82" xfId="0" applyFont="1" applyBorder="1" applyAlignment="1">
      <alignment horizontal="center" vertical="center" textRotation="90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693965</xdr:colOff>
      <xdr:row>76</xdr:row>
      <xdr:rowOff>136071</xdr:rowOff>
    </xdr:from>
    <xdr:to>
      <xdr:col>8</xdr:col>
      <xdr:colOff>63770</xdr:colOff>
      <xdr:row>81</xdr:row>
      <xdr:rowOff>157678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15440653-0ADF-4928-88E8-80D06F3024D3}"/>
            </a:ext>
          </a:extLst>
        </xdr:cNvPr>
        <xdr:cNvSpPr txBox="1"/>
      </xdr:nvSpPr>
      <xdr:spPr>
        <a:xfrm>
          <a:off x="1592036" y="27731357"/>
          <a:ext cx="3710484" cy="96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Dziekan Wydziału Nauk Społecznych</a:t>
          </a:r>
          <a:endParaRPr lang="pl-PL" sz="1200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</xdr:col>
      <xdr:colOff>299357</xdr:colOff>
      <xdr:row>76</xdr:row>
      <xdr:rowOff>149678</xdr:rowOff>
    </xdr:from>
    <xdr:to>
      <xdr:col>56</xdr:col>
      <xdr:colOff>316366</xdr:colOff>
      <xdr:row>81</xdr:row>
      <xdr:rowOff>116323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4B716656-5620-49AE-9D6C-DC332FEFFE68}"/>
            </a:ext>
          </a:extLst>
        </xdr:cNvPr>
        <xdr:cNvSpPr txBox="1"/>
      </xdr:nvSpPr>
      <xdr:spPr>
        <a:xfrm>
          <a:off x="7497536" y="27744964"/>
          <a:ext cx="14590259" cy="9055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200" i="1" baseline="0">
              <a:solidFill>
                <a:sysClr val="windowText" lastClr="000000"/>
              </a:solidFill>
            </a:rPr>
            <a:t>podpis Kierownika Kierunku</a:t>
          </a:r>
          <a:endParaRPr lang="pl-PL" sz="1200" i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650875</xdr:colOff>
      <xdr:row>25</xdr:row>
      <xdr:rowOff>63500</xdr:rowOff>
    </xdr:from>
    <xdr:to>
      <xdr:col>7</xdr:col>
      <xdr:colOff>313234</xdr:colOff>
      <xdr:row>30</xdr:row>
      <xdr:rowOff>39750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15440653-0ADF-4928-88E8-80D06F3024D3}"/>
            </a:ext>
          </a:extLst>
        </xdr:cNvPr>
        <xdr:cNvSpPr txBox="1"/>
      </xdr:nvSpPr>
      <xdr:spPr>
        <a:xfrm>
          <a:off x="1539875" y="11112500"/>
          <a:ext cx="3710484" cy="96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Dziekan Wydziału Nauk Społecznych</a:t>
          </a:r>
          <a:endParaRPr lang="pl-PL" sz="1200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142875</xdr:colOff>
      <xdr:row>25</xdr:row>
      <xdr:rowOff>79375</xdr:rowOff>
    </xdr:from>
    <xdr:to>
      <xdr:col>35</xdr:col>
      <xdr:colOff>285750</xdr:colOff>
      <xdr:row>30</xdr:row>
      <xdr:rowOff>663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4B716656-5620-49AE-9D6C-DC332FEFFE68}"/>
            </a:ext>
          </a:extLst>
        </xdr:cNvPr>
        <xdr:cNvSpPr txBox="1"/>
      </xdr:nvSpPr>
      <xdr:spPr>
        <a:xfrm>
          <a:off x="5429250" y="11128375"/>
          <a:ext cx="9572625" cy="9055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200" i="1" baseline="0">
              <a:solidFill>
                <a:sysClr val="windowText" lastClr="000000"/>
              </a:solidFill>
            </a:rPr>
            <a:t>podpis Kierownika Kierunku</a:t>
          </a:r>
          <a:endParaRPr lang="pl-PL" sz="1200" i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26</xdr:row>
      <xdr:rowOff>0</xdr:rowOff>
    </xdr:from>
    <xdr:to>
      <xdr:col>6</xdr:col>
      <xdr:colOff>143900</xdr:colOff>
      <xdr:row>30</xdr:row>
      <xdr:rowOff>156167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15440653-0ADF-4928-88E8-80D06F3024D3}"/>
            </a:ext>
          </a:extLst>
        </xdr:cNvPr>
        <xdr:cNvSpPr txBox="1"/>
      </xdr:nvSpPr>
      <xdr:spPr>
        <a:xfrm>
          <a:off x="899583" y="11080750"/>
          <a:ext cx="3710484" cy="96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Dziekan Wydziału Nauk Społecznych</a:t>
          </a:r>
          <a:endParaRPr lang="pl-PL" sz="1200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52916</xdr:colOff>
      <xdr:row>26</xdr:row>
      <xdr:rowOff>127000</xdr:rowOff>
    </xdr:from>
    <xdr:to>
      <xdr:col>36</xdr:col>
      <xdr:colOff>481541</xdr:colOff>
      <xdr:row>31</xdr:row>
      <xdr:rowOff>69455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4B716656-5620-49AE-9D6C-DC332FEFFE68}"/>
            </a:ext>
          </a:extLst>
        </xdr:cNvPr>
        <xdr:cNvSpPr txBox="1"/>
      </xdr:nvSpPr>
      <xdr:spPr>
        <a:xfrm>
          <a:off x="5535083" y="11207750"/>
          <a:ext cx="9572625" cy="9055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200" i="1" baseline="0">
              <a:solidFill>
                <a:sysClr val="windowText" lastClr="000000"/>
              </a:solidFill>
            </a:rPr>
            <a:t>podpis Kierownika Kierunku</a:t>
          </a:r>
          <a:endParaRPr lang="pl-PL" sz="1200" i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E81"/>
  <sheetViews>
    <sheetView showGridLines="0" tabSelected="1" view="pageBreakPreview" topLeftCell="A36" zoomScale="70" zoomScaleNormal="80" zoomScaleSheetLayoutView="70" workbookViewId="0">
      <selection activeCell="AZ6" sqref="AZ6"/>
    </sheetView>
  </sheetViews>
  <sheetFormatPr defaultColWidth="9.140625" defaultRowHeight="12.75" x14ac:dyDescent="0.25"/>
  <cols>
    <col min="1" max="1" width="5.7109375" style="1" customWidth="1"/>
    <col min="2" max="2" width="7.7109375" style="1" customWidth="1"/>
    <col min="3" max="3" width="38.28515625" style="33" customWidth="1"/>
    <col min="4" max="4" width="7.140625" style="1" bestFit="1" customWidth="1"/>
    <col min="5" max="18" width="4.85546875" style="1" customWidth="1"/>
    <col min="19" max="19" width="8.5703125" style="1" customWidth="1"/>
    <col min="20" max="25" width="4.85546875" style="1" customWidth="1"/>
    <col min="26" max="26" width="7" style="1" customWidth="1"/>
    <col min="27" max="32" width="4.85546875" style="1" customWidth="1"/>
    <col min="33" max="33" width="6.7109375" style="1" customWidth="1"/>
    <col min="34" max="40" width="4.85546875" style="1" customWidth="1"/>
    <col min="41" max="41" width="7.5703125" style="1" customWidth="1"/>
    <col min="42" max="47" width="4.85546875" style="1" customWidth="1"/>
    <col min="48" max="48" width="7.5703125" style="1" customWidth="1"/>
    <col min="49" max="56" width="4.85546875" style="1" customWidth="1"/>
    <col min="57" max="57" width="7.7109375" style="1" customWidth="1"/>
    <col min="58" max="58" width="2" style="1" customWidth="1"/>
    <col min="59" max="65" width="3.140625" style="1" customWidth="1"/>
    <col min="66" max="66" width="4" style="1" customWidth="1"/>
    <col min="67" max="76" width="3.140625" style="1" customWidth="1"/>
    <col min="77" max="77" width="4.28515625" style="1" customWidth="1"/>
    <col min="78" max="90" width="3.140625" style="1" customWidth="1"/>
    <col min="91" max="91" width="4" style="1" customWidth="1"/>
    <col min="92" max="101" width="3.140625" style="1" customWidth="1"/>
    <col min="102" max="102" width="4.28515625" style="1" customWidth="1"/>
    <col min="103" max="112" width="3.140625" style="1" customWidth="1"/>
    <col min="113" max="113" width="3.85546875" style="1" customWidth="1"/>
    <col min="114" max="123" width="3.140625" style="1" customWidth="1"/>
    <col min="124" max="124" width="3.7109375" style="1" customWidth="1"/>
    <col min="125" max="125" width="7.28515625" style="1" customWidth="1"/>
    <col min="126" max="126" width="7.28515625" style="2" customWidth="1"/>
    <col min="127" max="16384" width="9.140625" style="1"/>
  </cols>
  <sheetData>
    <row r="1" spans="1:187" s="36" customFormat="1" ht="30" customHeight="1" x14ac:dyDescent="0.35">
      <c r="A1" s="167" t="s">
        <v>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7"/>
      <c r="AN1" s="167"/>
      <c r="AO1" s="167"/>
      <c r="AP1" s="167"/>
      <c r="AQ1" s="167"/>
      <c r="AR1" s="167"/>
      <c r="AS1" s="167"/>
      <c r="AT1" s="167"/>
      <c r="AU1" s="167"/>
      <c r="AV1" s="167"/>
      <c r="AW1" s="167"/>
      <c r="AX1" s="167"/>
      <c r="AY1" s="167"/>
      <c r="AZ1" s="167"/>
      <c r="BA1" s="167"/>
      <c r="BB1" s="167"/>
      <c r="BC1" s="167"/>
      <c r="BD1" s="167"/>
      <c r="BE1" s="167"/>
      <c r="BI1" s="117"/>
      <c r="BP1" s="117"/>
      <c r="BU1" s="34"/>
      <c r="BV1" s="34"/>
      <c r="BW1" s="34"/>
      <c r="BX1" s="35"/>
      <c r="BY1" s="34"/>
      <c r="BZ1" s="34"/>
      <c r="CA1" s="34"/>
      <c r="CB1" s="34"/>
      <c r="CC1" s="34"/>
      <c r="CD1" s="34"/>
      <c r="CE1" s="35"/>
      <c r="CF1" s="34"/>
      <c r="CG1" s="34"/>
      <c r="CH1" s="34"/>
    </row>
    <row r="2" spans="1:187" s="38" customFormat="1" ht="30" customHeight="1" x14ac:dyDescent="0.35">
      <c r="A2" s="168" t="s">
        <v>193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7"/>
      <c r="DY2" s="37"/>
      <c r="DZ2" s="37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37"/>
      <c r="FF2" s="37"/>
      <c r="FG2" s="37"/>
      <c r="FH2" s="37"/>
      <c r="FI2" s="37"/>
      <c r="FJ2" s="37"/>
      <c r="FK2" s="37"/>
      <c r="FL2" s="37"/>
      <c r="FM2" s="37"/>
      <c r="FN2" s="37"/>
      <c r="FO2" s="37"/>
      <c r="FP2" s="37"/>
      <c r="FQ2" s="37"/>
      <c r="FR2" s="37"/>
      <c r="FS2" s="37"/>
      <c r="FT2" s="37"/>
      <c r="FU2" s="37"/>
      <c r="FV2" s="37"/>
      <c r="FW2" s="37"/>
      <c r="FX2" s="37"/>
      <c r="FY2" s="37"/>
      <c r="FZ2" s="37"/>
      <c r="GA2" s="37"/>
      <c r="GB2" s="37"/>
      <c r="GC2" s="37"/>
      <c r="GD2" s="37"/>
      <c r="GE2" s="37"/>
    </row>
    <row r="3" spans="1:187" s="38" customFormat="1" ht="30" customHeight="1" thickBot="1" x14ac:dyDescent="0.4">
      <c r="A3" s="182" t="s">
        <v>200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  <c r="AL3" s="182"/>
      <c r="AM3" s="182"/>
      <c r="AN3" s="182"/>
      <c r="AO3" s="182"/>
      <c r="AP3" s="182"/>
      <c r="AQ3" s="182"/>
      <c r="AR3" s="182"/>
      <c r="AS3" s="182"/>
      <c r="AT3" s="182"/>
      <c r="AU3" s="182"/>
      <c r="AV3" s="182"/>
      <c r="AW3" s="182"/>
      <c r="AX3" s="182"/>
      <c r="AY3" s="182"/>
      <c r="AZ3" s="182"/>
      <c r="BA3" s="182"/>
      <c r="BB3" s="182"/>
      <c r="BC3" s="182"/>
      <c r="BD3" s="182"/>
      <c r="BE3" s="182"/>
      <c r="BF3" s="182"/>
      <c r="BG3" s="182"/>
      <c r="BH3" s="182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7"/>
      <c r="DY3" s="37"/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/>
      <c r="FA3" s="37"/>
      <c r="FB3" s="37"/>
      <c r="FC3" s="37"/>
      <c r="FD3" s="37"/>
      <c r="FE3" s="37"/>
      <c r="FF3" s="37"/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7"/>
      <c r="GA3" s="37"/>
      <c r="GB3" s="37"/>
      <c r="GC3" s="37"/>
      <c r="GD3" s="37"/>
      <c r="GE3" s="37"/>
    </row>
    <row r="4" spans="1:187" s="39" customFormat="1" ht="30" customHeight="1" x14ac:dyDescent="0.25">
      <c r="A4" s="169" t="s">
        <v>1</v>
      </c>
      <c r="B4" s="172" t="s">
        <v>2</v>
      </c>
      <c r="C4" s="169" t="s">
        <v>3</v>
      </c>
      <c r="D4" s="175" t="s">
        <v>4</v>
      </c>
      <c r="E4" s="176"/>
      <c r="F4" s="176"/>
      <c r="G4" s="176"/>
      <c r="H4" s="176"/>
      <c r="I4" s="176"/>
      <c r="J4" s="176"/>
      <c r="K4" s="176"/>
      <c r="L4" s="177"/>
      <c r="M4" s="175" t="s">
        <v>5</v>
      </c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 t="s">
        <v>6</v>
      </c>
      <c r="AB4" s="176"/>
      <c r="AC4" s="176"/>
      <c r="AD4" s="176"/>
      <c r="AE4" s="176"/>
      <c r="AF4" s="176"/>
      <c r="AG4" s="176"/>
      <c r="AH4" s="176"/>
      <c r="AI4" s="176"/>
      <c r="AJ4" s="176"/>
      <c r="AK4" s="176"/>
      <c r="AL4" s="176"/>
      <c r="AM4" s="176"/>
      <c r="AN4" s="176"/>
      <c r="AO4" s="177"/>
      <c r="AP4" s="176" t="s">
        <v>134</v>
      </c>
      <c r="AQ4" s="176"/>
      <c r="AR4" s="176"/>
      <c r="AS4" s="176"/>
      <c r="AT4" s="176"/>
      <c r="AU4" s="176"/>
      <c r="AV4" s="176"/>
      <c r="AW4" s="176"/>
      <c r="AX4" s="176"/>
      <c r="AY4" s="176"/>
      <c r="AZ4" s="176"/>
      <c r="BA4" s="176"/>
      <c r="BB4" s="176"/>
      <c r="BC4" s="177"/>
      <c r="BD4" s="189" t="s">
        <v>7</v>
      </c>
      <c r="BE4" s="192" t="s">
        <v>140</v>
      </c>
    </row>
    <row r="5" spans="1:187" s="39" customFormat="1" ht="30" customHeight="1" thickBot="1" x14ac:dyDescent="0.3">
      <c r="A5" s="170"/>
      <c r="B5" s="173"/>
      <c r="C5" s="170"/>
      <c r="D5" s="178"/>
      <c r="E5" s="179"/>
      <c r="F5" s="179"/>
      <c r="G5" s="179"/>
      <c r="H5" s="179"/>
      <c r="I5" s="179"/>
      <c r="J5" s="179"/>
      <c r="K5" s="179"/>
      <c r="L5" s="180"/>
      <c r="M5" s="178" t="s">
        <v>8</v>
      </c>
      <c r="N5" s="179"/>
      <c r="O5" s="179"/>
      <c r="P5" s="179"/>
      <c r="Q5" s="179"/>
      <c r="R5" s="179"/>
      <c r="S5" s="181"/>
      <c r="T5" s="178" t="s">
        <v>9</v>
      </c>
      <c r="U5" s="179"/>
      <c r="V5" s="179"/>
      <c r="W5" s="179"/>
      <c r="X5" s="179"/>
      <c r="Y5" s="179"/>
      <c r="Z5" s="179"/>
      <c r="AA5" s="179" t="s">
        <v>10</v>
      </c>
      <c r="AB5" s="179"/>
      <c r="AC5" s="179"/>
      <c r="AD5" s="179"/>
      <c r="AE5" s="179"/>
      <c r="AF5" s="179"/>
      <c r="AG5" s="181"/>
      <c r="AH5" s="178" t="s">
        <v>11</v>
      </c>
      <c r="AI5" s="179"/>
      <c r="AJ5" s="179"/>
      <c r="AK5" s="179"/>
      <c r="AL5" s="179"/>
      <c r="AM5" s="179"/>
      <c r="AN5" s="179"/>
      <c r="AO5" s="180"/>
      <c r="AP5" s="179" t="s">
        <v>135</v>
      </c>
      <c r="AQ5" s="179"/>
      <c r="AR5" s="179"/>
      <c r="AS5" s="179"/>
      <c r="AT5" s="179"/>
      <c r="AU5" s="179"/>
      <c r="AV5" s="181"/>
      <c r="AW5" s="178" t="s">
        <v>136</v>
      </c>
      <c r="AX5" s="179"/>
      <c r="AY5" s="179"/>
      <c r="AZ5" s="179"/>
      <c r="BA5" s="179"/>
      <c r="BB5" s="179"/>
      <c r="BC5" s="180"/>
      <c r="BD5" s="190"/>
      <c r="BE5" s="193"/>
    </row>
    <row r="6" spans="1:187" s="39" customFormat="1" ht="159.94999999999999" customHeight="1" thickBot="1" x14ac:dyDescent="0.3">
      <c r="A6" s="171"/>
      <c r="B6" s="174"/>
      <c r="C6" s="171"/>
      <c r="D6" s="80" t="s">
        <v>12</v>
      </c>
      <c r="E6" s="5" t="s">
        <v>198</v>
      </c>
      <c r="F6" s="6" t="s">
        <v>14</v>
      </c>
      <c r="G6" s="6" t="s">
        <v>195</v>
      </c>
      <c r="H6" s="6" t="s">
        <v>130</v>
      </c>
      <c r="I6" s="6" t="s">
        <v>131</v>
      </c>
      <c r="J6" s="6" t="s">
        <v>201</v>
      </c>
      <c r="K6" s="68" t="s">
        <v>132</v>
      </c>
      <c r="L6" s="7" t="s">
        <v>133</v>
      </c>
      <c r="M6" s="5" t="s">
        <v>13</v>
      </c>
      <c r="N6" s="6" t="s">
        <v>14</v>
      </c>
      <c r="O6" s="6" t="s">
        <v>195</v>
      </c>
      <c r="P6" s="6" t="s">
        <v>130</v>
      </c>
      <c r="Q6" s="68" t="s">
        <v>20</v>
      </c>
      <c r="R6" s="6" t="s">
        <v>15</v>
      </c>
      <c r="S6" s="75" t="s">
        <v>16</v>
      </c>
      <c r="T6" s="72" t="s">
        <v>13</v>
      </c>
      <c r="U6" s="6" t="s">
        <v>14</v>
      </c>
      <c r="V6" s="6" t="s">
        <v>195</v>
      </c>
      <c r="W6" s="6" t="s">
        <v>131</v>
      </c>
      <c r="X6" s="68" t="s">
        <v>20</v>
      </c>
      <c r="Y6" s="6" t="s">
        <v>15</v>
      </c>
      <c r="Z6" s="8" t="s">
        <v>16</v>
      </c>
      <c r="AA6" s="5" t="s">
        <v>13</v>
      </c>
      <c r="AB6" s="6" t="s">
        <v>14</v>
      </c>
      <c r="AC6" s="6" t="s">
        <v>195</v>
      </c>
      <c r="AD6" s="6" t="s">
        <v>131</v>
      </c>
      <c r="AE6" s="68" t="s">
        <v>20</v>
      </c>
      <c r="AF6" s="6" t="s">
        <v>15</v>
      </c>
      <c r="AG6" s="75" t="s">
        <v>16</v>
      </c>
      <c r="AH6" s="72" t="s">
        <v>13</v>
      </c>
      <c r="AI6" s="6" t="s">
        <v>14</v>
      </c>
      <c r="AJ6" s="6" t="s">
        <v>195</v>
      </c>
      <c r="AK6" s="6" t="s">
        <v>202</v>
      </c>
      <c r="AL6" s="68" t="s">
        <v>20</v>
      </c>
      <c r="AM6" s="6" t="s">
        <v>133</v>
      </c>
      <c r="AN6" s="69" t="s">
        <v>15</v>
      </c>
      <c r="AO6" s="70" t="s">
        <v>16</v>
      </c>
      <c r="AP6" s="5" t="s">
        <v>13</v>
      </c>
      <c r="AQ6" s="6" t="s">
        <v>14</v>
      </c>
      <c r="AR6" s="6" t="s">
        <v>195</v>
      </c>
      <c r="AS6" s="6" t="s">
        <v>201</v>
      </c>
      <c r="AT6" s="6" t="s">
        <v>133</v>
      </c>
      <c r="AU6" s="69" t="s">
        <v>15</v>
      </c>
      <c r="AV6" s="75" t="s">
        <v>16</v>
      </c>
      <c r="AW6" s="72" t="s">
        <v>13</v>
      </c>
      <c r="AX6" s="6" t="s">
        <v>195</v>
      </c>
      <c r="AY6" s="6" t="s">
        <v>131</v>
      </c>
      <c r="AZ6" s="6" t="s">
        <v>201</v>
      </c>
      <c r="BA6" s="6" t="s">
        <v>133</v>
      </c>
      <c r="BB6" s="69" t="s">
        <v>15</v>
      </c>
      <c r="BC6" s="70" t="s">
        <v>16</v>
      </c>
      <c r="BD6" s="191"/>
      <c r="BE6" s="194"/>
    </row>
    <row r="7" spans="1:187" s="40" customFormat="1" ht="24.95" customHeight="1" thickBot="1" x14ac:dyDescent="0.3">
      <c r="A7" s="58"/>
      <c r="B7" s="195" t="s">
        <v>21</v>
      </c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195"/>
      <c r="AH7" s="195"/>
      <c r="AI7" s="195"/>
      <c r="AJ7" s="195"/>
      <c r="AK7" s="195"/>
      <c r="AL7" s="195"/>
      <c r="AM7" s="195"/>
      <c r="AN7" s="195"/>
      <c r="AO7" s="195"/>
      <c r="AP7" s="195"/>
      <c r="AQ7" s="195"/>
      <c r="AR7" s="195"/>
      <c r="AS7" s="195"/>
      <c r="AT7" s="195"/>
      <c r="AU7" s="195"/>
      <c r="AV7" s="195"/>
      <c r="AW7" s="195"/>
      <c r="AX7" s="195"/>
      <c r="AY7" s="195"/>
      <c r="AZ7" s="195"/>
      <c r="BA7" s="195"/>
      <c r="BB7" s="195"/>
      <c r="BC7" s="195"/>
      <c r="BD7" s="195"/>
      <c r="BE7" s="196"/>
      <c r="BI7"/>
      <c r="BJ7"/>
    </row>
    <row r="8" spans="1:187" s="40" customFormat="1" ht="24.95" customHeight="1" x14ac:dyDescent="0.25">
      <c r="A8" s="63">
        <v>1</v>
      </c>
      <c r="B8" s="137" t="s">
        <v>30</v>
      </c>
      <c r="C8" s="140" t="s">
        <v>31</v>
      </c>
      <c r="D8" s="134">
        <f>SUM(E8:L8)</f>
        <v>15</v>
      </c>
      <c r="E8" s="11"/>
      <c r="F8" s="12"/>
      <c r="G8" s="12"/>
      <c r="H8" s="12">
        <f>P8</f>
        <v>15</v>
      </c>
      <c r="I8" s="12"/>
      <c r="J8" s="12"/>
      <c r="K8" s="12"/>
      <c r="L8" s="41"/>
      <c r="M8" s="11"/>
      <c r="N8" s="12"/>
      <c r="O8" s="12"/>
      <c r="P8" s="12">
        <v>15</v>
      </c>
      <c r="Q8" s="12"/>
      <c r="R8" s="3">
        <v>2</v>
      </c>
      <c r="S8" s="76" t="s">
        <v>17</v>
      </c>
      <c r="T8" s="11"/>
      <c r="U8" s="12"/>
      <c r="V8" s="12"/>
      <c r="W8" s="12"/>
      <c r="X8" s="12"/>
      <c r="Y8" s="3"/>
      <c r="Z8" s="14"/>
      <c r="AA8" s="11"/>
      <c r="AB8" s="12"/>
      <c r="AC8" s="12"/>
      <c r="AD8" s="12"/>
      <c r="AE8" s="12"/>
      <c r="AF8" s="3"/>
      <c r="AG8" s="76"/>
      <c r="AH8" s="11"/>
      <c r="AI8" s="12"/>
      <c r="AJ8" s="12"/>
      <c r="AK8" s="12"/>
      <c r="AL8" s="12"/>
      <c r="AM8" s="12"/>
      <c r="AN8" s="3"/>
      <c r="AO8" s="14"/>
      <c r="AP8" s="11"/>
      <c r="AQ8" s="12"/>
      <c r="AR8" s="12"/>
      <c r="AS8" s="12"/>
      <c r="AT8" s="12"/>
      <c r="AU8" s="3"/>
      <c r="AV8" s="76"/>
      <c r="AW8" s="11"/>
      <c r="AX8" s="12"/>
      <c r="AY8" s="12"/>
      <c r="AZ8" s="12"/>
      <c r="BA8" s="12"/>
      <c r="BB8" s="3"/>
      <c r="BC8" s="15"/>
      <c r="BD8" s="13">
        <f>R8+Y8+AF8+AN8+AU8+BB8</f>
        <v>2</v>
      </c>
      <c r="BE8" s="16"/>
    </row>
    <row r="9" spans="1:187" s="40" customFormat="1" ht="24.95" customHeight="1" x14ac:dyDescent="0.25">
      <c r="A9" s="64">
        <v>2</v>
      </c>
      <c r="B9" s="138" t="s">
        <v>32</v>
      </c>
      <c r="C9" s="141" t="s">
        <v>33</v>
      </c>
      <c r="D9" s="135">
        <f>SUM(E9:L9)</f>
        <v>72</v>
      </c>
      <c r="E9" s="17"/>
      <c r="F9" s="10"/>
      <c r="G9" s="10"/>
      <c r="H9" s="10"/>
      <c r="I9" s="10"/>
      <c r="J9" s="10"/>
      <c r="K9" s="10">
        <f>Q9+X9+AE9+AL9</f>
        <v>72</v>
      </c>
      <c r="L9" s="66"/>
      <c r="M9" s="17"/>
      <c r="N9" s="10"/>
      <c r="O9" s="10"/>
      <c r="P9" s="10"/>
      <c r="Q9" s="10">
        <v>18</v>
      </c>
      <c r="R9" s="18">
        <v>2</v>
      </c>
      <c r="S9" s="77" t="s">
        <v>17</v>
      </c>
      <c r="T9" s="17"/>
      <c r="U9" s="10"/>
      <c r="V9" s="10"/>
      <c r="W9" s="10"/>
      <c r="X9" s="10">
        <v>18</v>
      </c>
      <c r="Y9" s="18">
        <v>2</v>
      </c>
      <c r="Z9" s="19" t="s">
        <v>17</v>
      </c>
      <c r="AA9" s="17"/>
      <c r="AB9" s="10"/>
      <c r="AC9" s="10"/>
      <c r="AD9" s="10"/>
      <c r="AE9" s="10">
        <v>18</v>
      </c>
      <c r="AF9" s="18">
        <v>2</v>
      </c>
      <c r="AG9" s="77" t="s">
        <v>17</v>
      </c>
      <c r="AH9" s="17"/>
      <c r="AI9" s="10"/>
      <c r="AJ9" s="10"/>
      <c r="AK9" s="10"/>
      <c r="AL9" s="10">
        <v>18</v>
      </c>
      <c r="AM9" s="10"/>
      <c r="AN9" s="18">
        <v>2</v>
      </c>
      <c r="AO9" s="19" t="s">
        <v>17</v>
      </c>
      <c r="AP9" s="17"/>
      <c r="AQ9" s="10"/>
      <c r="AR9" s="10"/>
      <c r="AS9" s="10"/>
      <c r="AT9" s="10"/>
      <c r="AU9" s="18"/>
      <c r="AV9" s="77"/>
      <c r="AW9" s="17"/>
      <c r="AX9" s="10"/>
      <c r="AY9" s="10"/>
      <c r="AZ9" s="10"/>
      <c r="BA9" s="10"/>
      <c r="BB9" s="18"/>
      <c r="BC9" s="20"/>
      <c r="BD9" s="9">
        <f>R9+Y9+AF9+AN9+AU9+BB9</f>
        <v>8</v>
      </c>
      <c r="BE9" s="21"/>
    </row>
    <row r="10" spans="1:187" s="40" customFormat="1" ht="24.95" customHeight="1" thickBot="1" x14ac:dyDescent="0.3">
      <c r="A10" s="65">
        <v>3</v>
      </c>
      <c r="B10" s="139" t="s">
        <v>50</v>
      </c>
      <c r="C10" s="142" t="s">
        <v>66</v>
      </c>
      <c r="D10" s="136">
        <f>SUM(E10:L10)</f>
        <v>18</v>
      </c>
      <c r="E10" s="50">
        <f>M10+T10+AA10+AH10+AP10+AW10</f>
        <v>18</v>
      </c>
      <c r="F10" s="49"/>
      <c r="G10" s="49"/>
      <c r="H10" s="49"/>
      <c r="I10" s="49"/>
      <c r="J10" s="49"/>
      <c r="K10" s="49"/>
      <c r="L10" s="92"/>
      <c r="M10" s="50"/>
      <c r="N10" s="49"/>
      <c r="O10" s="49"/>
      <c r="P10" s="49"/>
      <c r="Q10" s="49"/>
      <c r="R10" s="51"/>
      <c r="S10" s="81"/>
      <c r="T10" s="50"/>
      <c r="U10" s="49"/>
      <c r="V10" s="49"/>
      <c r="W10" s="49"/>
      <c r="X10" s="49"/>
      <c r="Y10" s="51"/>
      <c r="Z10" s="93"/>
      <c r="AA10" s="50">
        <v>18</v>
      </c>
      <c r="AB10" s="49"/>
      <c r="AC10" s="49"/>
      <c r="AD10" s="49"/>
      <c r="AE10" s="49"/>
      <c r="AF10" s="51">
        <v>2</v>
      </c>
      <c r="AG10" s="81" t="s">
        <v>22</v>
      </c>
      <c r="AH10" s="50"/>
      <c r="AI10" s="49"/>
      <c r="AJ10" s="49"/>
      <c r="AK10" s="49"/>
      <c r="AL10" s="49"/>
      <c r="AM10" s="49"/>
      <c r="AN10" s="51"/>
      <c r="AO10" s="93"/>
      <c r="AP10" s="50"/>
      <c r="AQ10" s="49"/>
      <c r="AR10" s="49"/>
      <c r="AS10" s="49"/>
      <c r="AT10" s="49"/>
      <c r="AU10" s="51"/>
      <c r="AV10" s="81"/>
      <c r="AW10" s="50"/>
      <c r="AX10" s="49"/>
      <c r="AY10" s="49"/>
      <c r="AZ10" s="49"/>
      <c r="BA10" s="49"/>
      <c r="BB10" s="51"/>
      <c r="BC10" s="82"/>
      <c r="BD10" s="53">
        <f>R10+Y10+AF10+AN10+AU10+BB10</f>
        <v>2</v>
      </c>
      <c r="BE10" s="54"/>
    </row>
    <row r="11" spans="1:187" s="40" customFormat="1" ht="24.95" customHeight="1" thickBot="1" x14ac:dyDescent="0.3">
      <c r="A11" s="183" t="s">
        <v>188</v>
      </c>
      <c r="B11" s="184"/>
      <c r="C11" s="184"/>
      <c r="D11" s="100">
        <f t="shared" ref="D11:R11" si="0">SUM(D8:D10)</f>
        <v>105</v>
      </c>
      <c r="E11" s="94">
        <f t="shared" si="0"/>
        <v>18</v>
      </c>
      <c r="F11" s="95">
        <f t="shared" si="0"/>
        <v>0</v>
      </c>
      <c r="G11" s="95">
        <f t="shared" si="0"/>
        <v>0</v>
      </c>
      <c r="H11" s="95">
        <f t="shared" si="0"/>
        <v>15</v>
      </c>
      <c r="I11" s="95">
        <f t="shared" si="0"/>
        <v>0</v>
      </c>
      <c r="J11" s="95">
        <f t="shared" si="0"/>
        <v>0</v>
      </c>
      <c r="K11" s="95">
        <f t="shared" si="0"/>
        <v>72</v>
      </c>
      <c r="L11" s="101">
        <f t="shared" si="0"/>
        <v>0</v>
      </c>
      <c r="M11" s="95">
        <f t="shared" si="0"/>
        <v>0</v>
      </c>
      <c r="N11" s="95">
        <f t="shared" si="0"/>
        <v>0</v>
      </c>
      <c r="O11" s="95">
        <f t="shared" si="0"/>
        <v>0</v>
      </c>
      <c r="P11" s="95">
        <f t="shared" si="0"/>
        <v>15</v>
      </c>
      <c r="Q11" s="95">
        <f t="shared" si="0"/>
        <v>18</v>
      </c>
      <c r="R11" s="56">
        <f t="shared" si="0"/>
        <v>4</v>
      </c>
      <c r="S11" s="83"/>
      <c r="T11" s="99">
        <f t="shared" ref="T11:Y11" si="1">SUM(T8:T10)</f>
        <v>0</v>
      </c>
      <c r="U11" s="95">
        <f t="shared" si="1"/>
        <v>0</v>
      </c>
      <c r="V11" s="95">
        <f t="shared" si="1"/>
        <v>0</v>
      </c>
      <c r="W11" s="95">
        <f t="shared" si="1"/>
        <v>0</v>
      </c>
      <c r="X11" s="95">
        <f t="shared" si="1"/>
        <v>18</v>
      </c>
      <c r="Y11" s="56">
        <f t="shared" si="1"/>
        <v>2</v>
      </c>
      <c r="Z11" s="98"/>
      <c r="AA11" s="95">
        <f t="shared" ref="AA11:AF11" si="2">SUM(AA8:AA10)</f>
        <v>18</v>
      </c>
      <c r="AB11" s="95">
        <f t="shared" si="2"/>
        <v>0</v>
      </c>
      <c r="AC11" s="95">
        <f t="shared" si="2"/>
        <v>0</v>
      </c>
      <c r="AD11" s="95">
        <f t="shared" si="2"/>
        <v>0</v>
      </c>
      <c r="AE11" s="95">
        <f t="shared" si="2"/>
        <v>18</v>
      </c>
      <c r="AF11" s="56">
        <f t="shared" si="2"/>
        <v>4</v>
      </c>
      <c r="AG11" s="83"/>
      <c r="AH11" s="99">
        <f t="shared" ref="AH11:AN11" si="3">SUM(AH8:AH10)</f>
        <v>0</v>
      </c>
      <c r="AI11" s="95">
        <f t="shared" si="3"/>
        <v>0</v>
      </c>
      <c r="AJ11" s="95">
        <f t="shared" si="3"/>
        <v>0</v>
      </c>
      <c r="AK11" s="95">
        <f t="shared" si="3"/>
        <v>0</v>
      </c>
      <c r="AL11" s="95">
        <f t="shared" si="3"/>
        <v>18</v>
      </c>
      <c r="AM11" s="95">
        <f t="shared" si="3"/>
        <v>0</v>
      </c>
      <c r="AN11" s="56">
        <f t="shared" si="3"/>
        <v>2</v>
      </c>
      <c r="AO11" s="83"/>
      <c r="AP11" s="94">
        <f t="shared" ref="AP11:AU11" si="4">SUM(AP8:AP10)</f>
        <v>0</v>
      </c>
      <c r="AQ11" s="95">
        <f t="shared" si="4"/>
        <v>0</v>
      </c>
      <c r="AR11" s="95">
        <f t="shared" si="4"/>
        <v>0</v>
      </c>
      <c r="AS11" s="95">
        <f t="shared" si="4"/>
        <v>0</v>
      </c>
      <c r="AT11" s="95">
        <f t="shared" si="4"/>
        <v>0</v>
      </c>
      <c r="AU11" s="56">
        <f t="shared" si="4"/>
        <v>0</v>
      </c>
      <c r="AV11" s="83"/>
      <c r="AW11" s="99">
        <f t="shared" ref="AW11:BB11" si="5">SUM(AW8:AW10)</f>
        <v>0</v>
      </c>
      <c r="AX11" s="95">
        <f t="shared" si="5"/>
        <v>0</v>
      </c>
      <c r="AY11" s="95">
        <f t="shared" si="5"/>
        <v>0</v>
      </c>
      <c r="AZ11" s="95">
        <f t="shared" si="5"/>
        <v>0</v>
      </c>
      <c r="BA11" s="95">
        <f t="shared" si="5"/>
        <v>0</v>
      </c>
      <c r="BB11" s="56">
        <f t="shared" si="5"/>
        <v>0</v>
      </c>
      <c r="BC11" s="98"/>
      <c r="BD11" s="94">
        <f>SUM(BD8:BD10)</f>
        <v>12</v>
      </c>
      <c r="BE11" s="101">
        <f>SUM(BE8:BE10)</f>
        <v>0</v>
      </c>
    </row>
    <row r="12" spans="1:187" s="40" customFormat="1" ht="24.95" customHeight="1" thickBot="1" x14ac:dyDescent="0.3">
      <c r="A12" s="61"/>
      <c r="B12" s="163" t="s">
        <v>23</v>
      </c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44"/>
    </row>
    <row r="13" spans="1:187" s="40" customFormat="1" ht="24.95" customHeight="1" x14ac:dyDescent="0.25">
      <c r="A13" s="63">
        <v>4</v>
      </c>
      <c r="B13" s="137" t="s">
        <v>68</v>
      </c>
      <c r="C13" s="140" t="s">
        <v>69</v>
      </c>
      <c r="D13" s="134">
        <f t="shared" ref="D13:D18" si="6">SUM(E13:L13)</f>
        <v>30</v>
      </c>
      <c r="E13" s="11">
        <f t="shared" ref="E13:E18" si="7">M13+T13+AA13+AH13+AP13+AW13</f>
        <v>10</v>
      </c>
      <c r="F13" s="12">
        <f t="shared" ref="F13:F18" si="8">N13+U13+AB13+AI13+AQ13</f>
        <v>20</v>
      </c>
      <c r="G13" s="12"/>
      <c r="H13" s="12"/>
      <c r="I13" s="12"/>
      <c r="J13" s="12"/>
      <c r="K13" s="12"/>
      <c r="L13" s="41"/>
      <c r="M13" s="73">
        <v>10</v>
      </c>
      <c r="N13" s="12">
        <v>20</v>
      </c>
      <c r="O13" s="12"/>
      <c r="P13" s="12"/>
      <c r="Q13" s="12"/>
      <c r="R13" s="3">
        <v>5</v>
      </c>
      <c r="S13" s="76" t="s">
        <v>197</v>
      </c>
      <c r="T13" s="11"/>
      <c r="U13" s="12"/>
      <c r="V13" s="12"/>
      <c r="W13" s="12"/>
      <c r="X13" s="12"/>
      <c r="Y13" s="3"/>
      <c r="Z13" s="15"/>
      <c r="AA13" s="13"/>
      <c r="AB13" s="12"/>
      <c r="AC13" s="12"/>
      <c r="AD13" s="12"/>
      <c r="AE13" s="12"/>
      <c r="AF13" s="3"/>
      <c r="AG13" s="76"/>
      <c r="AH13" s="11"/>
      <c r="AI13" s="12"/>
      <c r="AJ13" s="12"/>
      <c r="AK13" s="12"/>
      <c r="AL13" s="12"/>
      <c r="AM13" s="12"/>
      <c r="AN13" s="3"/>
      <c r="AO13" s="14"/>
      <c r="AP13" s="13"/>
      <c r="AQ13" s="12"/>
      <c r="AR13" s="12"/>
      <c r="AS13" s="12"/>
      <c r="AT13" s="12"/>
      <c r="AU13" s="3"/>
      <c r="AV13" s="76"/>
      <c r="AW13" s="11"/>
      <c r="AX13" s="12"/>
      <c r="AY13" s="12"/>
      <c r="AZ13" s="12"/>
      <c r="BA13" s="12"/>
      <c r="BB13" s="3"/>
      <c r="BC13" s="14"/>
      <c r="BD13" s="13">
        <f t="shared" ref="BD13:BD18" si="9">R13+Y13+AF13+AN13+AU13+BB13</f>
        <v>5</v>
      </c>
      <c r="BE13" s="16"/>
    </row>
    <row r="14" spans="1:187" s="40" customFormat="1" ht="24.95" customHeight="1" x14ac:dyDescent="0.25">
      <c r="A14" s="64">
        <v>5</v>
      </c>
      <c r="B14" s="138" t="s">
        <v>70</v>
      </c>
      <c r="C14" s="141" t="s">
        <v>71</v>
      </c>
      <c r="D14" s="135">
        <f t="shared" si="6"/>
        <v>30</v>
      </c>
      <c r="E14" s="17">
        <f t="shared" si="7"/>
        <v>10</v>
      </c>
      <c r="F14" s="10">
        <f t="shared" si="8"/>
        <v>20</v>
      </c>
      <c r="G14" s="10"/>
      <c r="H14" s="10"/>
      <c r="I14" s="10"/>
      <c r="J14" s="10"/>
      <c r="K14" s="10"/>
      <c r="L14" s="66"/>
      <c r="M14" s="48">
        <v>10</v>
      </c>
      <c r="N14" s="10">
        <v>20</v>
      </c>
      <c r="O14" s="10"/>
      <c r="P14" s="10"/>
      <c r="Q14" s="10"/>
      <c r="R14" s="18">
        <v>5</v>
      </c>
      <c r="S14" s="79" t="s">
        <v>197</v>
      </c>
      <c r="T14" s="17"/>
      <c r="U14" s="10"/>
      <c r="V14" s="10"/>
      <c r="W14" s="10"/>
      <c r="X14" s="10"/>
      <c r="Y14" s="18"/>
      <c r="Z14" s="82"/>
      <c r="AA14" s="9"/>
      <c r="AB14" s="10"/>
      <c r="AC14" s="10"/>
      <c r="AD14" s="10"/>
      <c r="AE14" s="10"/>
      <c r="AF14" s="18"/>
      <c r="AG14" s="77"/>
      <c r="AH14" s="17"/>
      <c r="AI14" s="10"/>
      <c r="AJ14" s="10"/>
      <c r="AK14" s="10"/>
      <c r="AL14" s="10"/>
      <c r="AM14" s="10"/>
      <c r="AN14" s="18"/>
      <c r="AO14" s="19"/>
      <c r="AP14" s="9"/>
      <c r="AQ14" s="10"/>
      <c r="AR14" s="10"/>
      <c r="AS14" s="10"/>
      <c r="AT14" s="10"/>
      <c r="AU14" s="18"/>
      <c r="AV14" s="77"/>
      <c r="AW14" s="17"/>
      <c r="AX14" s="10"/>
      <c r="AY14" s="10"/>
      <c r="AZ14" s="10"/>
      <c r="BA14" s="10"/>
      <c r="BB14" s="18"/>
      <c r="BC14" s="19"/>
      <c r="BD14" s="9">
        <f t="shared" si="9"/>
        <v>5</v>
      </c>
      <c r="BE14" s="21">
        <v>5</v>
      </c>
    </row>
    <row r="15" spans="1:187" s="40" customFormat="1" ht="24.95" customHeight="1" x14ac:dyDescent="0.25">
      <c r="A15" s="64">
        <v>6</v>
      </c>
      <c r="B15" s="138" t="s">
        <v>72</v>
      </c>
      <c r="C15" s="141" t="s">
        <v>73</v>
      </c>
      <c r="D15" s="135">
        <f t="shared" si="6"/>
        <v>30</v>
      </c>
      <c r="E15" s="17">
        <f t="shared" si="7"/>
        <v>10</v>
      </c>
      <c r="F15" s="10">
        <f t="shared" si="8"/>
        <v>20</v>
      </c>
      <c r="G15" s="10"/>
      <c r="H15" s="10"/>
      <c r="I15" s="10"/>
      <c r="J15" s="10"/>
      <c r="K15" s="10"/>
      <c r="L15" s="66"/>
      <c r="M15" s="48"/>
      <c r="N15" s="10"/>
      <c r="O15" s="10"/>
      <c r="P15" s="10"/>
      <c r="Q15" s="10"/>
      <c r="R15" s="18"/>
      <c r="S15" s="77"/>
      <c r="T15" s="17">
        <v>10</v>
      </c>
      <c r="U15" s="10">
        <v>20</v>
      </c>
      <c r="V15" s="10"/>
      <c r="W15" s="10"/>
      <c r="X15" s="10"/>
      <c r="Y15" s="18">
        <v>5</v>
      </c>
      <c r="Z15" s="82" t="s">
        <v>197</v>
      </c>
      <c r="AA15" s="9"/>
      <c r="AB15" s="10"/>
      <c r="AC15" s="10"/>
      <c r="AD15" s="10"/>
      <c r="AE15" s="10"/>
      <c r="AF15" s="18"/>
      <c r="AG15" s="77"/>
      <c r="AH15" s="17"/>
      <c r="AI15" s="10"/>
      <c r="AJ15" s="10"/>
      <c r="AK15" s="10"/>
      <c r="AL15" s="10"/>
      <c r="AM15" s="10"/>
      <c r="AN15" s="18"/>
      <c r="AO15" s="19"/>
      <c r="AP15" s="9"/>
      <c r="AQ15" s="10"/>
      <c r="AR15" s="10"/>
      <c r="AS15" s="10"/>
      <c r="AT15" s="10"/>
      <c r="AU15" s="18"/>
      <c r="AV15" s="77"/>
      <c r="AW15" s="17"/>
      <c r="AX15" s="10"/>
      <c r="AY15" s="10"/>
      <c r="AZ15" s="10"/>
      <c r="BA15" s="10"/>
      <c r="BB15" s="18"/>
      <c r="BC15" s="19"/>
      <c r="BD15" s="9">
        <f t="shared" si="9"/>
        <v>5</v>
      </c>
      <c r="BE15" s="21"/>
    </row>
    <row r="16" spans="1:187" s="40" customFormat="1" ht="24.95" customHeight="1" x14ac:dyDescent="0.25">
      <c r="A16" s="64">
        <v>7</v>
      </c>
      <c r="B16" s="138" t="s">
        <v>74</v>
      </c>
      <c r="C16" s="141" t="s">
        <v>75</v>
      </c>
      <c r="D16" s="135">
        <f t="shared" si="6"/>
        <v>30</v>
      </c>
      <c r="E16" s="17">
        <f t="shared" si="7"/>
        <v>10</v>
      </c>
      <c r="F16" s="10">
        <f t="shared" si="8"/>
        <v>20</v>
      </c>
      <c r="G16" s="10"/>
      <c r="H16" s="10"/>
      <c r="I16" s="10"/>
      <c r="J16" s="10"/>
      <c r="K16" s="10"/>
      <c r="L16" s="66"/>
      <c r="M16" s="48"/>
      <c r="N16" s="10"/>
      <c r="O16" s="10"/>
      <c r="P16" s="10"/>
      <c r="Q16" s="10"/>
      <c r="R16" s="18"/>
      <c r="S16" s="77"/>
      <c r="T16" s="17">
        <v>10</v>
      </c>
      <c r="U16" s="10">
        <v>20</v>
      </c>
      <c r="V16" s="10"/>
      <c r="W16" s="10"/>
      <c r="X16" s="10"/>
      <c r="Y16" s="18">
        <v>5</v>
      </c>
      <c r="Z16" s="20" t="s">
        <v>197</v>
      </c>
      <c r="AA16" s="9"/>
      <c r="AB16" s="10"/>
      <c r="AC16" s="10"/>
      <c r="AD16" s="10"/>
      <c r="AE16" s="10"/>
      <c r="AF16" s="18"/>
      <c r="AG16" s="81"/>
      <c r="AH16" s="17"/>
      <c r="AI16" s="10"/>
      <c r="AJ16" s="10"/>
      <c r="AK16" s="10"/>
      <c r="AL16" s="10"/>
      <c r="AM16" s="10"/>
      <c r="AN16" s="18"/>
      <c r="AO16" s="19"/>
      <c r="AP16" s="9"/>
      <c r="AQ16" s="10"/>
      <c r="AR16" s="10"/>
      <c r="AS16" s="10"/>
      <c r="AT16" s="10"/>
      <c r="AU16" s="18"/>
      <c r="AV16" s="77"/>
      <c r="AW16" s="17"/>
      <c r="AX16" s="10"/>
      <c r="AY16" s="10"/>
      <c r="AZ16" s="10"/>
      <c r="BA16" s="10"/>
      <c r="BB16" s="18"/>
      <c r="BC16" s="19"/>
      <c r="BD16" s="9">
        <f t="shared" si="9"/>
        <v>5</v>
      </c>
      <c r="BE16" s="21"/>
    </row>
    <row r="17" spans="1:57" s="40" customFormat="1" ht="24.95" customHeight="1" x14ac:dyDescent="0.25">
      <c r="A17" s="64">
        <v>8</v>
      </c>
      <c r="B17" s="138" t="s">
        <v>76</v>
      </c>
      <c r="C17" s="141" t="s">
        <v>77</v>
      </c>
      <c r="D17" s="135">
        <f t="shared" si="6"/>
        <v>30</v>
      </c>
      <c r="E17" s="17">
        <f t="shared" si="7"/>
        <v>10</v>
      </c>
      <c r="F17" s="10">
        <f t="shared" si="8"/>
        <v>20</v>
      </c>
      <c r="G17" s="10"/>
      <c r="H17" s="10"/>
      <c r="I17" s="10"/>
      <c r="J17" s="10"/>
      <c r="K17" s="10"/>
      <c r="L17" s="66"/>
      <c r="M17" s="48"/>
      <c r="N17" s="10"/>
      <c r="O17" s="10"/>
      <c r="P17" s="10"/>
      <c r="Q17" s="10"/>
      <c r="R17" s="18"/>
      <c r="S17" s="77"/>
      <c r="T17" s="17"/>
      <c r="U17" s="10"/>
      <c r="V17" s="10"/>
      <c r="W17" s="10"/>
      <c r="X17" s="10"/>
      <c r="Y17" s="18"/>
      <c r="Z17" s="20"/>
      <c r="AA17" s="9">
        <v>10</v>
      </c>
      <c r="AB17" s="10">
        <v>20</v>
      </c>
      <c r="AC17" s="10"/>
      <c r="AD17" s="10"/>
      <c r="AE17" s="10"/>
      <c r="AF17" s="18">
        <v>5</v>
      </c>
      <c r="AG17" s="81" t="s">
        <v>197</v>
      </c>
      <c r="AH17" s="17"/>
      <c r="AI17" s="10"/>
      <c r="AJ17" s="10"/>
      <c r="AK17" s="10"/>
      <c r="AL17" s="10"/>
      <c r="AM17" s="10"/>
      <c r="AN17" s="18"/>
      <c r="AO17" s="19"/>
      <c r="AP17" s="9"/>
      <c r="AQ17" s="10"/>
      <c r="AR17" s="10"/>
      <c r="AS17" s="10"/>
      <c r="AT17" s="10"/>
      <c r="AU17" s="18"/>
      <c r="AV17" s="77"/>
      <c r="AW17" s="17"/>
      <c r="AX17" s="10"/>
      <c r="AY17" s="10"/>
      <c r="AZ17" s="10"/>
      <c r="BA17" s="10"/>
      <c r="BB17" s="18"/>
      <c r="BC17" s="19"/>
      <c r="BD17" s="9">
        <f t="shared" si="9"/>
        <v>5</v>
      </c>
      <c r="BE17" s="21"/>
    </row>
    <row r="18" spans="1:57" s="40" customFormat="1" ht="35.1" customHeight="1" thickBot="1" x14ac:dyDescent="0.3">
      <c r="A18" s="65">
        <v>9</v>
      </c>
      <c r="B18" s="139" t="s">
        <v>78</v>
      </c>
      <c r="C18" s="142" t="s">
        <v>79</v>
      </c>
      <c r="D18" s="143">
        <f t="shared" si="6"/>
        <v>30</v>
      </c>
      <c r="E18" s="22">
        <f t="shared" si="7"/>
        <v>10</v>
      </c>
      <c r="F18" s="23">
        <f t="shared" si="8"/>
        <v>20</v>
      </c>
      <c r="G18" s="23"/>
      <c r="H18" s="23"/>
      <c r="I18" s="23"/>
      <c r="J18" s="23"/>
      <c r="K18" s="23"/>
      <c r="L18" s="67"/>
      <c r="M18" s="74"/>
      <c r="N18" s="23"/>
      <c r="O18" s="23"/>
      <c r="P18" s="23"/>
      <c r="Q18" s="23"/>
      <c r="R18" s="4"/>
      <c r="S18" s="78"/>
      <c r="T18" s="22"/>
      <c r="U18" s="23"/>
      <c r="V18" s="23"/>
      <c r="W18" s="23"/>
      <c r="X18" s="23"/>
      <c r="Y18" s="4"/>
      <c r="Z18" s="25"/>
      <c r="AA18" s="26">
        <v>10</v>
      </c>
      <c r="AB18" s="23">
        <v>20</v>
      </c>
      <c r="AC18" s="23"/>
      <c r="AD18" s="23"/>
      <c r="AE18" s="23"/>
      <c r="AF18" s="4">
        <v>5</v>
      </c>
      <c r="AG18" s="78" t="s">
        <v>197</v>
      </c>
      <c r="AH18" s="22"/>
      <c r="AI18" s="23"/>
      <c r="AJ18" s="23"/>
      <c r="AK18" s="23"/>
      <c r="AL18" s="23"/>
      <c r="AM18" s="23"/>
      <c r="AN18" s="4"/>
      <c r="AO18" s="24"/>
      <c r="AP18" s="26"/>
      <c r="AQ18" s="23"/>
      <c r="AR18" s="23"/>
      <c r="AS18" s="23"/>
      <c r="AT18" s="23"/>
      <c r="AU18" s="4"/>
      <c r="AV18" s="78"/>
      <c r="AW18" s="22"/>
      <c r="AX18" s="23"/>
      <c r="AY18" s="23"/>
      <c r="AZ18" s="23"/>
      <c r="BA18" s="23"/>
      <c r="BB18" s="4"/>
      <c r="BC18" s="24"/>
      <c r="BD18" s="26">
        <f t="shared" si="9"/>
        <v>5</v>
      </c>
      <c r="BE18" s="27">
        <v>5</v>
      </c>
    </row>
    <row r="19" spans="1:57" s="40" customFormat="1" ht="24.95" customHeight="1" thickBot="1" x14ac:dyDescent="0.3">
      <c r="A19" s="183" t="s">
        <v>189</v>
      </c>
      <c r="B19" s="184"/>
      <c r="C19" s="197"/>
      <c r="D19" s="100">
        <f t="shared" ref="D19:R19" si="10">SUM(D13:D18)</f>
        <v>180</v>
      </c>
      <c r="E19" s="94">
        <f t="shared" si="10"/>
        <v>60</v>
      </c>
      <c r="F19" s="95">
        <f t="shared" si="10"/>
        <v>120</v>
      </c>
      <c r="G19" s="95">
        <f t="shared" si="10"/>
        <v>0</v>
      </c>
      <c r="H19" s="95">
        <f t="shared" si="10"/>
        <v>0</v>
      </c>
      <c r="I19" s="95">
        <f t="shared" si="10"/>
        <v>0</v>
      </c>
      <c r="J19" s="95">
        <f t="shared" si="10"/>
        <v>0</v>
      </c>
      <c r="K19" s="95">
        <f t="shared" si="10"/>
        <v>0</v>
      </c>
      <c r="L19" s="101">
        <f t="shared" si="10"/>
        <v>0</v>
      </c>
      <c r="M19" s="95">
        <f t="shared" si="10"/>
        <v>20</v>
      </c>
      <c r="N19" s="95">
        <f t="shared" si="10"/>
        <v>40</v>
      </c>
      <c r="O19" s="95">
        <f t="shared" si="10"/>
        <v>0</v>
      </c>
      <c r="P19" s="95">
        <f t="shared" si="10"/>
        <v>0</v>
      </c>
      <c r="Q19" s="95">
        <f t="shared" si="10"/>
        <v>0</v>
      </c>
      <c r="R19" s="56">
        <f t="shared" si="10"/>
        <v>10</v>
      </c>
      <c r="S19" s="83"/>
      <c r="T19" s="99">
        <f t="shared" ref="T19:Y19" si="11">SUM(T13:T18)</f>
        <v>20</v>
      </c>
      <c r="U19" s="95">
        <f t="shared" si="11"/>
        <v>40</v>
      </c>
      <c r="V19" s="95">
        <f t="shared" si="11"/>
        <v>0</v>
      </c>
      <c r="W19" s="95">
        <f t="shared" si="11"/>
        <v>0</v>
      </c>
      <c r="X19" s="95">
        <f t="shared" si="11"/>
        <v>0</v>
      </c>
      <c r="Y19" s="56">
        <f t="shared" si="11"/>
        <v>10</v>
      </c>
      <c r="Z19" s="98"/>
      <c r="AA19" s="94">
        <f t="shared" ref="AA19:AF19" si="12">SUM(AA13:AA18)</f>
        <v>20</v>
      </c>
      <c r="AB19" s="95">
        <f t="shared" si="12"/>
        <v>40</v>
      </c>
      <c r="AC19" s="95">
        <f t="shared" si="12"/>
        <v>0</v>
      </c>
      <c r="AD19" s="95">
        <f t="shared" si="12"/>
        <v>0</v>
      </c>
      <c r="AE19" s="95">
        <f t="shared" si="12"/>
        <v>0</v>
      </c>
      <c r="AF19" s="56">
        <f t="shared" si="12"/>
        <v>10</v>
      </c>
      <c r="AG19" s="83"/>
      <c r="AH19" s="99">
        <f t="shared" ref="AH19:AN19" si="13">SUM(AH13:AH18)</f>
        <v>0</v>
      </c>
      <c r="AI19" s="95">
        <f t="shared" si="13"/>
        <v>0</v>
      </c>
      <c r="AJ19" s="95">
        <f t="shared" si="13"/>
        <v>0</v>
      </c>
      <c r="AK19" s="95">
        <f t="shared" si="13"/>
        <v>0</v>
      </c>
      <c r="AL19" s="95">
        <f t="shared" si="13"/>
        <v>0</v>
      </c>
      <c r="AM19" s="95">
        <f t="shared" si="13"/>
        <v>0</v>
      </c>
      <c r="AN19" s="56">
        <f t="shared" si="13"/>
        <v>0</v>
      </c>
      <c r="AO19" s="98"/>
      <c r="AP19" s="96">
        <f t="shared" ref="AP19:AU19" si="14">SUM(AP13:AP18)</f>
        <v>0</v>
      </c>
      <c r="AQ19" s="95">
        <f t="shared" si="14"/>
        <v>0</v>
      </c>
      <c r="AR19" s="95">
        <f t="shared" si="14"/>
        <v>0</v>
      </c>
      <c r="AS19" s="95">
        <f t="shared" si="14"/>
        <v>0</v>
      </c>
      <c r="AT19" s="95">
        <f t="shared" si="14"/>
        <v>0</v>
      </c>
      <c r="AU19" s="56">
        <f t="shared" si="14"/>
        <v>0</v>
      </c>
      <c r="AV19" s="83"/>
      <c r="AW19" s="99">
        <f t="shared" ref="AW19:BB19" si="15">SUM(AW13:AW18)</f>
        <v>0</v>
      </c>
      <c r="AX19" s="95">
        <f t="shared" si="15"/>
        <v>0</v>
      </c>
      <c r="AY19" s="95">
        <f t="shared" si="15"/>
        <v>0</v>
      </c>
      <c r="AZ19" s="95">
        <f t="shared" si="15"/>
        <v>0</v>
      </c>
      <c r="BA19" s="95">
        <f t="shared" si="15"/>
        <v>0</v>
      </c>
      <c r="BB19" s="56">
        <f t="shared" si="15"/>
        <v>0</v>
      </c>
      <c r="BC19" s="98"/>
      <c r="BD19" s="94">
        <f t="shared" ref="BD19" si="16">SUM(BD13:BD18)</f>
        <v>30</v>
      </c>
      <c r="BE19" s="101">
        <f t="shared" ref="BE19" si="17">SUM(BE13:BE18)</f>
        <v>10</v>
      </c>
    </row>
    <row r="20" spans="1:57" s="40" customFormat="1" ht="24.95" customHeight="1" thickBot="1" x14ac:dyDescent="0.3">
      <c r="A20" s="60"/>
      <c r="B20" s="162" t="s">
        <v>25</v>
      </c>
      <c r="C20" s="162"/>
      <c r="D20" s="163"/>
      <c r="E20" s="163"/>
      <c r="F20" s="163"/>
      <c r="G20" s="163"/>
      <c r="H20" s="163"/>
      <c r="I20" s="163"/>
      <c r="J20" s="163"/>
      <c r="K20" s="163"/>
      <c r="L20" s="163"/>
      <c r="M20" s="162"/>
      <c r="N20" s="162"/>
      <c r="O20" s="162"/>
      <c r="P20" s="162"/>
      <c r="Q20" s="162"/>
      <c r="R20" s="162"/>
      <c r="S20" s="162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  <c r="AO20" s="163"/>
      <c r="AP20" s="163"/>
      <c r="AQ20" s="163"/>
      <c r="AR20" s="163"/>
      <c r="AS20" s="163"/>
      <c r="AT20" s="163"/>
      <c r="AU20" s="163"/>
      <c r="AV20" s="163"/>
      <c r="AW20" s="163"/>
      <c r="AX20" s="163"/>
      <c r="AY20" s="163"/>
      <c r="AZ20" s="163"/>
      <c r="BA20" s="163"/>
      <c r="BB20" s="163"/>
      <c r="BC20" s="163"/>
      <c r="BD20" s="163"/>
      <c r="BE20" s="164"/>
    </row>
    <row r="21" spans="1:57" s="40" customFormat="1" ht="24.95" customHeight="1" x14ac:dyDescent="0.25">
      <c r="A21" s="63">
        <v>10</v>
      </c>
      <c r="B21" s="63" t="s">
        <v>80</v>
      </c>
      <c r="C21" s="147" t="s">
        <v>81</v>
      </c>
      <c r="D21" s="134">
        <f t="shared" ref="D21:D30" si="18">SUM(E21:L21)</f>
        <v>25</v>
      </c>
      <c r="E21" s="11">
        <f t="shared" ref="E21:E29" si="19">M21+T21+AA21+AH21+AP21+AW21</f>
        <v>10</v>
      </c>
      <c r="F21" s="12">
        <f t="shared" ref="F21:F29" si="20">N21+U21+AB21+AI21+AQ21</f>
        <v>15</v>
      </c>
      <c r="G21" s="12"/>
      <c r="H21" s="12"/>
      <c r="I21" s="12"/>
      <c r="J21" s="12"/>
      <c r="K21" s="12"/>
      <c r="L21" s="41"/>
      <c r="M21" s="11">
        <v>10</v>
      </c>
      <c r="N21" s="12">
        <v>15</v>
      </c>
      <c r="O21" s="12"/>
      <c r="P21" s="12"/>
      <c r="Q21" s="12"/>
      <c r="R21" s="3">
        <v>4</v>
      </c>
      <c r="S21" s="109" t="s">
        <v>197</v>
      </c>
      <c r="T21" s="11"/>
      <c r="U21" s="12"/>
      <c r="V21" s="12"/>
      <c r="W21" s="12"/>
      <c r="X21" s="12"/>
      <c r="Y21" s="3"/>
      <c r="Z21" s="15"/>
      <c r="AA21" s="13"/>
      <c r="AB21" s="12"/>
      <c r="AC21" s="12"/>
      <c r="AD21" s="12"/>
      <c r="AE21" s="12"/>
      <c r="AF21" s="3"/>
      <c r="AG21" s="76"/>
      <c r="AH21" s="11"/>
      <c r="AI21" s="12"/>
      <c r="AJ21" s="12"/>
      <c r="AK21" s="12"/>
      <c r="AL21" s="12"/>
      <c r="AM21" s="12"/>
      <c r="AN21" s="3"/>
      <c r="AO21" s="15"/>
      <c r="AP21" s="13"/>
      <c r="AQ21" s="12"/>
      <c r="AR21" s="12"/>
      <c r="AS21" s="12"/>
      <c r="AT21" s="12"/>
      <c r="AU21" s="3"/>
      <c r="AV21" s="76"/>
      <c r="AW21" s="11"/>
      <c r="AX21" s="12"/>
      <c r="AY21" s="12"/>
      <c r="AZ21" s="12"/>
      <c r="BA21" s="12"/>
      <c r="BB21" s="3"/>
      <c r="BC21" s="15"/>
      <c r="BD21" s="13">
        <f t="shared" ref="BD21:BD30" si="21">R21+Y21+AF21+AN21+AU21+BB21</f>
        <v>4</v>
      </c>
      <c r="BE21" s="16"/>
    </row>
    <row r="22" spans="1:57" s="40" customFormat="1" ht="35.1" customHeight="1" x14ac:dyDescent="0.25">
      <c r="A22" s="64">
        <v>11</v>
      </c>
      <c r="B22" s="64" t="s">
        <v>82</v>
      </c>
      <c r="C22" s="148" t="s">
        <v>83</v>
      </c>
      <c r="D22" s="135">
        <f t="shared" si="18"/>
        <v>30</v>
      </c>
      <c r="E22" s="17">
        <f t="shared" si="19"/>
        <v>10</v>
      </c>
      <c r="F22" s="10">
        <f t="shared" si="20"/>
        <v>20</v>
      </c>
      <c r="G22" s="10"/>
      <c r="H22" s="10"/>
      <c r="I22" s="10"/>
      <c r="J22" s="10"/>
      <c r="K22" s="10"/>
      <c r="L22" s="66"/>
      <c r="M22" s="17">
        <v>10</v>
      </c>
      <c r="N22" s="10">
        <v>20</v>
      </c>
      <c r="O22" s="10"/>
      <c r="P22" s="10"/>
      <c r="Q22" s="10"/>
      <c r="R22" s="18">
        <v>5</v>
      </c>
      <c r="S22" s="77" t="s">
        <v>197</v>
      </c>
      <c r="T22" s="17"/>
      <c r="U22" s="10"/>
      <c r="V22" s="10"/>
      <c r="W22" s="10"/>
      <c r="X22" s="10"/>
      <c r="Y22" s="18"/>
      <c r="Z22" s="19"/>
      <c r="AA22" s="9"/>
      <c r="AB22" s="10"/>
      <c r="AC22" s="10"/>
      <c r="AD22" s="10"/>
      <c r="AE22" s="10"/>
      <c r="AF22" s="18"/>
      <c r="AG22" s="77"/>
      <c r="AH22" s="17"/>
      <c r="AI22" s="10"/>
      <c r="AJ22" s="10"/>
      <c r="AK22" s="10"/>
      <c r="AL22" s="10"/>
      <c r="AM22" s="10"/>
      <c r="AN22" s="18"/>
      <c r="AO22" s="20"/>
      <c r="AP22" s="9"/>
      <c r="AQ22" s="10"/>
      <c r="AR22" s="10"/>
      <c r="AS22" s="10"/>
      <c r="AT22" s="10"/>
      <c r="AU22" s="18"/>
      <c r="AV22" s="77"/>
      <c r="AW22" s="17"/>
      <c r="AX22" s="10"/>
      <c r="AY22" s="10"/>
      <c r="AZ22" s="10"/>
      <c r="BA22" s="10"/>
      <c r="BB22" s="18"/>
      <c r="BC22" s="20"/>
      <c r="BD22" s="9">
        <f t="shared" si="21"/>
        <v>5</v>
      </c>
      <c r="BE22" s="21">
        <v>5</v>
      </c>
    </row>
    <row r="23" spans="1:57" s="40" customFormat="1" ht="24.95" customHeight="1" x14ac:dyDescent="0.25">
      <c r="A23" s="64">
        <v>12</v>
      </c>
      <c r="B23" s="64" t="s">
        <v>84</v>
      </c>
      <c r="C23" s="148" t="s">
        <v>85</v>
      </c>
      <c r="D23" s="135">
        <f t="shared" si="18"/>
        <v>30</v>
      </c>
      <c r="E23" s="17">
        <f t="shared" si="19"/>
        <v>10</v>
      </c>
      <c r="F23" s="10">
        <f t="shared" si="20"/>
        <v>20</v>
      </c>
      <c r="G23" s="10"/>
      <c r="H23" s="10"/>
      <c r="I23" s="10"/>
      <c r="J23" s="10"/>
      <c r="K23" s="10"/>
      <c r="L23" s="66"/>
      <c r="M23" s="17"/>
      <c r="N23" s="10"/>
      <c r="O23" s="10"/>
      <c r="P23" s="10"/>
      <c r="Q23" s="10"/>
      <c r="R23" s="18"/>
      <c r="S23" s="77"/>
      <c r="T23" s="17">
        <v>10</v>
      </c>
      <c r="U23" s="10">
        <v>20</v>
      </c>
      <c r="V23" s="10"/>
      <c r="W23" s="10"/>
      <c r="X23" s="10"/>
      <c r="Y23" s="18">
        <v>5</v>
      </c>
      <c r="Z23" s="52" t="s">
        <v>197</v>
      </c>
      <c r="AA23" s="9"/>
      <c r="AB23" s="10"/>
      <c r="AC23" s="10"/>
      <c r="AD23" s="10"/>
      <c r="AE23" s="10"/>
      <c r="AF23" s="18"/>
      <c r="AG23" s="77"/>
      <c r="AH23" s="17"/>
      <c r="AI23" s="10"/>
      <c r="AJ23" s="10"/>
      <c r="AK23" s="10"/>
      <c r="AL23" s="10"/>
      <c r="AM23" s="10"/>
      <c r="AN23" s="18"/>
      <c r="AO23" s="20"/>
      <c r="AP23" s="9"/>
      <c r="AQ23" s="10"/>
      <c r="AR23" s="10"/>
      <c r="AS23" s="10"/>
      <c r="AT23" s="10"/>
      <c r="AU23" s="18"/>
      <c r="AV23" s="77"/>
      <c r="AW23" s="17"/>
      <c r="AX23" s="10"/>
      <c r="AY23" s="10"/>
      <c r="AZ23" s="10"/>
      <c r="BA23" s="10"/>
      <c r="BB23" s="18"/>
      <c r="BC23" s="20"/>
      <c r="BD23" s="9">
        <f t="shared" si="21"/>
        <v>5</v>
      </c>
      <c r="BE23" s="21">
        <v>5</v>
      </c>
    </row>
    <row r="24" spans="1:57" s="40" customFormat="1" ht="24.95" customHeight="1" x14ac:dyDescent="0.25">
      <c r="A24" s="64">
        <v>13</v>
      </c>
      <c r="B24" s="64" t="s">
        <v>86</v>
      </c>
      <c r="C24" s="148" t="s">
        <v>87</v>
      </c>
      <c r="D24" s="135">
        <f t="shared" si="18"/>
        <v>15</v>
      </c>
      <c r="E24" s="17"/>
      <c r="F24" s="10"/>
      <c r="G24" s="10"/>
      <c r="H24" s="10"/>
      <c r="I24" s="10">
        <f t="shared" ref="I24:I30" si="22">W24+AD24+AY24</f>
        <v>15</v>
      </c>
      <c r="J24" s="10"/>
      <c r="K24" s="10"/>
      <c r="L24" s="66"/>
      <c r="M24" s="17"/>
      <c r="N24" s="10"/>
      <c r="O24" s="10"/>
      <c r="P24" s="10"/>
      <c r="Q24" s="10"/>
      <c r="R24" s="18"/>
      <c r="S24" s="77"/>
      <c r="T24" s="17"/>
      <c r="U24" s="10"/>
      <c r="V24" s="10"/>
      <c r="W24" s="10"/>
      <c r="X24" s="10"/>
      <c r="Y24" s="18"/>
      <c r="Z24" s="20"/>
      <c r="AA24" s="9"/>
      <c r="AB24" s="10"/>
      <c r="AC24" s="10"/>
      <c r="AD24" s="10">
        <v>15</v>
      </c>
      <c r="AE24" s="10"/>
      <c r="AF24" s="18">
        <v>3</v>
      </c>
      <c r="AG24" s="77" t="s">
        <v>197</v>
      </c>
      <c r="AH24" s="17"/>
      <c r="AI24" s="10"/>
      <c r="AJ24" s="10"/>
      <c r="AK24" s="10"/>
      <c r="AL24" s="10"/>
      <c r="AM24" s="10"/>
      <c r="AN24" s="18"/>
      <c r="AO24" s="20"/>
      <c r="AP24" s="9"/>
      <c r="AQ24" s="10"/>
      <c r="AR24" s="10"/>
      <c r="AS24" s="10"/>
      <c r="AT24" s="10"/>
      <c r="AU24" s="18"/>
      <c r="AV24" s="77"/>
      <c r="AW24" s="17"/>
      <c r="AX24" s="10"/>
      <c r="AY24" s="10"/>
      <c r="AZ24" s="10"/>
      <c r="BA24" s="10"/>
      <c r="BB24" s="18"/>
      <c r="BC24" s="20"/>
      <c r="BD24" s="9">
        <f t="shared" si="21"/>
        <v>3</v>
      </c>
      <c r="BE24" s="21">
        <v>3</v>
      </c>
    </row>
    <row r="25" spans="1:57" s="40" customFormat="1" ht="35.1" customHeight="1" x14ac:dyDescent="0.25">
      <c r="A25" s="64">
        <v>14</v>
      </c>
      <c r="B25" s="64" t="s">
        <v>88</v>
      </c>
      <c r="C25" s="148" t="s">
        <v>89</v>
      </c>
      <c r="D25" s="135">
        <f t="shared" si="18"/>
        <v>15</v>
      </c>
      <c r="E25" s="17"/>
      <c r="F25" s="10"/>
      <c r="G25" s="10"/>
      <c r="H25" s="10"/>
      <c r="I25" s="10">
        <f t="shared" si="22"/>
        <v>15</v>
      </c>
      <c r="J25" s="10"/>
      <c r="K25" s="10"/>
      <c r="L25" s="66"/>
      <c r="M25" s="17"/>
      <c r="N25" s="10"/>
      <c r="O25" s="10"/>
      <c r="P25" s="10"/>
      <c r="Q25" s="10"/>
      <c r="R25" s="18"/>
      <c r="S25" s="77"/>
      <c r="T25" s="17"/>
      <c r="U25" s="10"/>
      <c r="V25" s="10"/>
      <c r="W25" s="10"/>
      <c r="X25" s="10"/>
      <c r="Y25" s="18"/>
      <c r="Z25" s="20"/>
      <c r="AA25" s="9"/>
      <c r="AB25" s="10"/>
      <c r="AC25" s="10"/>
      <c r="AD25" s="10">
        <v>15</v>
      </c>
      <c r="AE25" s="10"/>
      <c r="AF25" s="18">
        <v>3</v>
      </c>
      <c r="AG25" s="79" t="s">
        <v>197</v>
      </c>
      <c r="AH25" s="17"/>
      <c r="AI25" s="10"/>
      <c r="AJ25" s="10"/>
      <c r="AK25" s="10"/>
      <c r="AL25" s="10"/>
      <c r="AM25" s="10"/>
      <c r="AN25" s="18"/>
      <c r="AO25" s="20"/>
      <c r="AP25" s="9"/>
      <c r="AQ25" s="10"/>
      <c r="AR25" s="10"/>
      <c r="AS25" s="10"/>
      <c r="AT25" s="10"/>
      <c r="AU25" s="18"/>
      <c r="AV25" s="77"/>
      <c r="AW25" s="17"/>
      <c r="AX25" s="10"/>
      <c r="AY25" s="10"/>
      <c r="AZ25" s="10"/>
      <c r="BA25" s="10"/>
      <c r="BB25" s="18"/>
      <c r="BC25" s="20"/>
      <c r="BD25" s="9">
        <f t="shared" si="21"/>
        <v>3</v>
      </c>
      <c r="BE25" s="21">
        <v>3</v>
      </c>
    </row>
    <row r="26" spans="1:57" s="40" customFormat="1" ht="35.1" customHeight="1" x14ac:dyDescent="0.25">
      <c r="A26" s="64">
        <v>15</v>
      </c>
      <c r="B26" s="64" t="s">
        <v>90</v>
      </c>
      <c r="C26" s="148" t="s">
        <v>91</v>
      </c>
      <c r="D26" s="135">
        <f t="shared" si="18"/>
        <v>25</v>
      </c>
      <c r="E26" s="17">
        <f t="shared" si="19"/>
        <v>10</v>
      </c>
      <c r="F26" s="10">
        <f t="shared" si="20"/>
        <v>15</v>
      </c>
      <c r="G26" s="10"/>
      <c r="H26" s="10"/>
      <c r="I26" s="10"/>
      <c r="J26" s="10"/>
      <c r="K26" s="10"/>
      <c r="L26" s="66"/>
      <c r="M26" s="17"/>
      <c r="N26" s="10"/>
      <c r="O26" s="10"/>
      <c r="P26" s="10"/>
      <c r="Q26" s="10"/>
      <c r="R26" s="18"/>
      <c r="S26" s="77"/>
      <c r="T26" s="17"/>
      <c r="U26" s="10"/>
      <c r="V26" s="10"/>
      <c r="W26" s="10"/>
      <c r="X26" s="10"/>
      <c r="Y26" s="18"/>
      <c r="Z26" s="20"/>
      <c r="AA26" s="9"/>
      <c r="AB26" s="10"/>
      <c r="AC26" s="10"/>
      <c r="AD26" s="10"/>
      <c r="AE26" s="10"/>
      <c r="AF26" s="18"/>
      <c r="AG26" s="77"/>
      <c r="AH26" s="17">
        <v>10</v>
      </c>
      <c r="AI26" s="10">
        <v>15</v>
      </c>
      <c r="AJ26" s="10"/>
      <c r="AK26" s="10"/>
      <c r="AL26" s="10"/>
      <c r="AM26" s="10"/>
      <c r="AN26" s="18">
        <v>4</v>
      </c>
      <c r="AO26" s="20" t="s">
        <v>197</v>
      </c>
      <c r="AP26" s="9"/>
      <c r="AQ26" s="10"/>
      <c r="AR26" s="10"/>
      <c r="AS26" s="10"/>
      <c r="AT26" s="10"/>
      <c r="AU26" s="18"/>
      <c r="AV26" s="77"/>
      <c r="AW26" s="17"/>
      <c r="AX26" s="10"/>
      <c r="AY26" s="10"/>
      <c r="AZ26" s="10"/>
      <c r="BA26" s="10"/>
      <c r="BB26" s="18"/>
      <c r="BC26" s="20"/>
      <c r="BD26" s="9">
        <f t="shared" si="21"/>
        <v>4</v>
      </c>
      <c r="BE26" s="21">
        <v>4</v>
      </c>
    </row>
    <row r="27" spans="1:57" s="40" customFormat="1" ht="35.1" customHeight="1" x14ac:dyDescent="0.25">
      <c r="A27" s="64">
        <v>16</v>
      </c>
      <c r="B27" s="64" t="s">
        <v>92</v>
      </c>
      <c r="C27" s="148" t="s">
        <v>93</v>
      </c>
      <c r="D27" s="135">
        <f t="shared" si="18"/>
        <v>20</v>
      </c>
      <c r="E27" s="17"/>
      <c r="F27" s="10"/>
      <c r="G27" s="10">
        <f t="shared" ref="G27:G28" si="23">O27+V27+AC27+AJ27+AR27+AX27</f>
        <v>20</v>
      </c>
      <c r="H27" s="10"/>
      <c r="I27" s="10"/>
      <c r="J27" s="10"/>
      <c r="K27" s="10"/>
      <c r="L27" s="66"/>
      <c r="M27" s="17"/>
      <c r="N27" s="10"/>
      <c r="O27" s="10"/>
      <c r="P27" s="10"/>
      <c r="Q27" s="10"/>
      <c r="R27" s="18"/>
      <c r="S27" s="77"/>
      <c r="T27" s="17"/>
      <c r="U27" s="10"/>
      <c r="V27" s="10"/>
      <c r="W27" s="10"/>
      <c r="X27" s="10"/>
      <c r="Y27" s="18"/>
      <c r="Z27" s="20"/>
      <c r="AA27" s="9"/>
      <c r="AB27" s="10"/>
      <c r="AC27" s="10"/>
      <c r="AD27" s="10"/>
      <c r="AE27" s="10"/>
      <c r="AF27" s="18"/>
      <c r="AG27" s="77"/>
      <c r="AH27" s="17"/>
      <c r="AI27" s="10"/>
      <c r="AJ27" s="10">
        <v>20</v>
      </c>
      <c r="AK27" s="10"/>
      <c r="AL27" s="10"/>
      <c r="AM27" s="10"/>
      <c r="AN27" s="18">
        <v>4</v>
      </c>
      <c r="AO27" s="20" t="s">
        <v>24</v>
      </c>
      <c r="AP27" s="9"/>
      <c r="AQ27" s="10"/>
      <c r="AR27" s="10"/>
      <c r="AS27" s="10"/>
      <c r="AT27" s="10"/>
      <c r="AU27" s="18"/>
      <c r="AV27" s="77"/>
      <c r="AW27" s="17"/>
      <c r="AX27" s="10"/>
      <c r="AY27" s="10"/>
      <c r="AZ27" s="10"/>
      <c r="BA27" s="10"/>
      <c r="BB27" s="18"/>
      <c r="BC27" s="20"/>
      <c r="BD27" s="9">
        <f t="shared" si="21"/>
        <v>4</v>
      </c>
      <c r="BE27" s="21">
        <v>4</v>
      </c>
    </row>
    <row r="28" spans="1:57" s="40" customFormat="1" ht="35.1" customHeight="1" x14ac:dyDescent="0.25">
      <c r="A28" s="64">
        <v>17</v>
      </c>
      <c r="B28" s="64" t="s">
        <v>94</v>
      </c>
      <c r="C28" s="148" t="s">
        <v>95</v>
      </c>
      <c r="D28" s="135">
        <f t="shared" si="18"/>
        <v>20</v>
      </c>
      <c r="E28" s="17"/>
      <c r="F28" s="10"/>
      <c r="G28" s="10">
        <f t="shared" si="23"/>
        <v>20</v>
      </c>
      <c r="H28" s="10"/>
      <c r="I28" s="10"/>
      <c r="J28" s="10"/>
      <c r="K28" s="10"/>
      <c r="L28" s="66"/>
      <c r="M28" s="17"/>
      <c r="N28" s="10"/>
      <c r="O28" s="10"/>
      <c r="P28" s="10"/>
      <c r="Q28" s="10"/>
      <c r="R28" s="18"/>
      <c r="S28" s="77"/>
      <c r="T28" s="17"/>
      <c r="U28" s="10"/>
      <c r="V28" s="10"/>
      <c r="W28" s="10"/>
      <c r="X28" s="10"/>
      <c r="Y28" s="18"/>
      <c r="Z28" s="20"/>
      <c r="AA28" s="9"/>
      <c r="AB28" s="10"/>
      <c r="AC28" s="10"/>
      <c r="AD28" s="10"/>
      <c r="AE28" s="10"/>
      <c r="AF28" s="18"/>
      <c r="AG28" s="77"/>
      <c r="AH28" s="17"/>
      <c r="AI28" s="10"/>
      <c r="AJ28" s="10">
        <v>20</v>
      </c>
      <c r="AK28" s="10"/>
      <c r="AL28" s="10"/>
      <c r="AM28" s="10"/>
      <c r="AN28" s="18">
        <v>4</v>
      </c>
      <c r="AO28" s="20" t="s">
        <v>24</v>
      </c>
      <c r="AP28" s="9"/>
      <c r="AQ28" s="10"/>
      <c r="AR28" s="10"/>
      <c r="AS28" s="10"/>
      <c r="AT28" s="10"/>
      <c r="AU28" s="18"/>
      <c r="AV28" s="81"/>
      <c r="AW28" s="17"/>
      <c r="AX28" s="10"/>
      <c r="AY28" s="10"/>
      <c r="AZ28" s="10"/>
      <c r="BA28" s="10"/>
      <c r="BB28" s="18"/>
      <c r="BC28" s="20"/>
      <c r="BD28" s="9">
        <f t="shared" si="21"/>
        <v>4</v>
      </c>
      <c r="BE28" s="21">
        <v>4</v>
      </c>
    </row>
    <row r="29" spans="1:57" s="40" customFormat="1" ht="24.95" customHeight="1" x14ac:dyDescent="0.25">
      <c r="A29" s="64">
        <v>18</v>
      </c>
      <c r="B29" s="64" t="s">
        <v>96</v>
      </c>
      <c r="C29" s="148" t="s">
        <v>97</v>
      </c>
      <c r="D29" s="135">
        <f t="shared" si="18"/>
        <v>25</v>
      </c>
      <c r="E29" s="17">
        <f t="shared" si="19"/>
        <v>10</v>
      </c>
      <c r="F29" s="10">
        <f t="shared" si="20"/>
        <v>15</v>
      </c>
      <c r="G29" s="10"/>
      <c r="H29" s="10"/>
      <c r="I29" s="10"/>
      <c r="J29" s="10"/>
      <c r="K29" s="10"/>
      <c r="L29" s="66"/>
      <c r="M29" s="17"/>
      <c r="N29" s="10"/>
      <c r="O29" s="10"/>
      <c r="P29" s="10"/>
      <c r="Q29" s="10"/>
      <c r="R29" s="18"/>
      <c r="S29" s="77"/>
      <c r="T29" s="17"/>
      <c r="U29" s="10"/>
      <c r="V29" s="10"/>
      <c r="W29" s="10"/>
      <c r="X29" s="10"/>
      <c r="Y29" s="18"/>
      <c r="Z29" s="20"/>
      <c r="AA29" s="9"/>
      <c r="AB29" s="10"/>
      <c r="AC29" s="10"/>
      <c r="AD29" s="10"/>
      <c r="AE29" s="10"/>
      <c r="AF29" s="18"/>
      <c r="AG29" s="77"/>
      <c r="AH29" s="17"/>
      <c r="AI29" s="10"/>
      <c r="AJ29" s="10"/>
      <c r="AK29" s="10"/>
      <c r="AL29" s="10"/>
      <c r="AM29" s="10"/>
      <c r="AN29" s="18"/>
      <c r="AO29" s="20"/>
      <c r="AP29" s="9">
        <v>10</v>
      </c>
      <c r="AQ29" s="10">
        <v>15</v>
      </c>
      <c r="AR29" s="10"/>
      <c r="AS29" s="10"/>
      <c r="AT29" s="10"/>
      <c r="AU29" s="18">
        <v>4</v>
      </c>
      <c r="AV29" s="77" t="s">
        <v>197</v>
      </c>
      <c r="AW29" s="17"/>
      <c r="AX29" s="10"/>
      <c r="AY29" s="10"/>
      <c r="AZ29" s="10"/>
      <c r="BA29" s="10"/>
      <c r="BB29" s="18"/>
      <c r="BC29" s="20"/>
      <c r="BD29" s="9">
        <f t="shared" si="21"/>
        <v>4</v>
      </c>
      <c r="BE29" s="21">
        <v>4</v>
      </c>
    </row>
    <row r="30" spans="1:57" s="40" customFormat="1" ht="35.1" customHeight="1" thickBot="1" x14ac:dyDescent="0.3">
      <c r="A30" s="65">
        <v>19</v>
      </c>
      <c r="B30" s="65" t="s">
        <v>98</v>
      </c>
      <c r="C30" s="149" t="s">
        <v>99</v>
      </c>
      <c r="D30" s="143">
        <f t="shared" si="18"/>
        <v>15</v>
      </c>
      <c r="E30" s="22"/>
      <c r="F30" s="23"/>
      <c r="G30" s="23"/>
      <c r="H30" s="23"/>
      <c r="I30" s="23">
        <f t="shared" si="22"/>
        <v>15</v>
      </c>
      <c r="J30" s="23"/>
      <c r="K30" s="23"/>
      <c r="L30" s="67"/>
      <c r="M30" s="22"/>
      <c r="N30" s="23"/>
      <c r="O30" s="23"/>
      <c r="P30" s="23"/>
      <c r="Q30" s="23"/>
      <c r="R30" s="4"/>
      <c r="S30" s="78"/>
      <c r="T30" s="22"/>
      <c r="U30" s="23"/>
      <c r="V30" s="23"/>
      <c r="W30" s="23"/>
      <c r="X30" s="23"/>
      <c r="Y30" s="4"/>
      <c r="Z30" s="25"/>
      <c r="AA30" s="26"/>
      <c r="AB30" s="23"/>
      <c r="AC30" s="23"/>
      <c r="AD30" s="23"/>
      <c r="AE30" s="23"/>
      <c r="AF30" s="4"/>
      <c r="AG30" s="78"/>
      <c r="AH30" s="22"/>
      <c r="AI30" s="23"/>
      <c r="AJ30" s="23"/>
      <c r="AK30" s="23"/>
      <c r="AL30" s="23"/>
      <c r="AM30" s="23"/>
      <c r="AN30" s="4"/>
      <c r="AO30" s="25"/>
      <c r="AP30" s="26"/>
      <c r="AQ30" s="23"/>
      <c r="AR30" s="23"/>
      <c r="AS30" s="23"/>
      <c r="AT30" s="23"/>
      <c r="AU30" s="4"/>
      <c r="AV30" s="78"/>
      <c r="AW30" s="22"/>
      <c r="AX30" s="23"/>
      <c r="AY30" s="23">
        <v>15</v>
      </c>
      <c r="AZ30" s="23"/>
      <c r="BA30" s="23"/>
      <c r="BB30" s="4">
        <v>2</v>
      </c>
      <c r="BC30" s="25" t="s">
        <v>24</v>
      </c>
      <c r="BD30" s="26">
        <f t="shared" si="21"/>
        <v>2</v>
      </c>
      <c r="BE30" s="27">
        <v>2</v>
      </c>
    </row>
    <row r="31" spans="1:57" s="40" customFormat="1" ht="24.95" customHeight="1" thickBot="1" x14ac:dyDescent="0.3">
      <c r="A31" s="183" t="s">
        <v>190</v>
      </c>
      <c r="B31" s="184"/>
      <c r="C31" s="197"/>
      <c r="D31" s="100">
        <f>SUM(D21:D30)</f>
        <v>220</v>
      </c>
      <c r="E31" s="94">
        <f>SUM(E21:E30)</f>
        <v>50</v>
      </c>
      <c r="F31" s="95">
        <f>SUM(F21:F30)</f>
        <v>85</v>
      </c>
      <c r="G31" s="95">
        <f t="shared" ref="G31:L31" si="24">SUM(G21:G30)</f>
        <v>40</v>
      </c>
      <c r="H31" s="95">
        <f t="shared" si="24"/>
        <v>0</v>
      </c>
      <c r="I31" s="95">
        <f t="shared" si="24"/>
        <v>45</v>
      </c>
      <c r="J31" s="95">
        <f t="shared" si="24"/>
        <v>0</v>
      </c>
      <c r="K31" s="95">
        <f t="shared" si="24"/>
        <v>0</v>
      </c>
      <c r="L31" s="101">
        <f t="shared" si="24"/>
        <v>0</v>
      </c>
      <c r="M31" s="96">
        <f>SUM(M21:M30)</f>
        <v>20</v>
      </c>
      <c r="N31" s="95">
        <f t="shared" ref="N31:R31" si="25">SUM(N21:N30)</f>
        <v>35</v>
      </c>
      <c r="O31" s="95">
        <f t="shared" si="25"/>
        <v>0</v>
      </c>
      <c r="P31" s="95">
        <f t="shared" si="25"/>
        <v>0</v>
      </c>
      <c r="Q31" s="95">
        <f t="shared" si="25"/>
        <v>0</v>
      </c>
      <c r="R31" s="56">
        <f t="shared" si="25"/>
        <v>9</v>
      </c>
      <c r="S31" s="83"/>
      <c r="T31" s="99">
        <f t="shared" ref="T31:Y31" si="26">SUM(T21:T30)</f>
        <v>10</v>
      </c>
      <c r="U31" s="95">
        <f t="shared" si="26"/>
        <v>20</v>
      </c>
      <c r="V31" s="95">
        <f t="shared" si="26"/>
        <v>0</v>
      </c>
      <c r="W31" s="95">
        <f t="shared" si="26"/>
        <v>0</v>
      </c>
      <c r="X31" s="95">
        <f t="shared" si="26"/>
        <v>0</v>
      </c>
      <c r="Y31" s="56">
        <f t="shared" si="26"/>
        <v>5</v>
      </c>
      <c r="Z31" s="98"/>
      <c r="AA31" s="94">
        <f t="shared" ref="AA31:AF31" si="27">SUM(AA21:AA30)</f>
        <v>0</v>
      </c>
      <c r="AB31" s="95">
        <f t="shared" si="27"/>
        <v>0</v>
      </c>
      <c r="AC31" s="95">
        <f t="shared" si="27"/>
        <v>0</v>
      </c>
      <c r="AD31" s="95">
        <f t="shared" si="27"/>
        <v>30</v>
      </c>
      <c r="AE31" s="95">
        <f t="shared" si="27"/>
        <v>0</v>
      </c>
      <c r="AF31" s="56">
        <f t="shared" si="27"/>
        <v>6</v>
      </c>
      <c r="AG31" s="83"/>
      <c r="AH31" s="99">
        <f t="shared" ref="AH31:AN31" si="28">SUM(AH21:AH30)</f>
        <v>10</v>
      </c>
      <c r="AI31" s="95">
        <f t="shared" si="28"/>
        <v>15</v>
      </c>
      <c r="AJ31" s="95">
        <f t="shared" si="28"/>
        <v>40</v>
      </c>
      <c r="AK31" s="95">
        <f t="shared" si="28"/>
        <v>0</v>
      </c>
      <c r="AL31" s="95">
        <f t="shared" si="28"/>
        <v>0</v>
      </c>
      <c r="AM31" s="95">
        <f t="shared" si="28"/>
        <v>0</v>
      </c>
      <c r="AN31" s="56">
        <f t="shared" si="28"/>
        <v>12</v>
      </c>
      <c r="AO31" s="98"/>
      <c r="AP31" s="96">
        <f t="shared" ref="AP31:AU31" si="29">SUM(AP21:AP30)</f>
        <v>10</v>
      </c>
      <c r="AQ31" s="95">
        <f t="shared" si="29"/>
        <v>15</v>
      </c>
      <c r="AR31" s="95">
        <f t="shared" si="29"/>
        <v>0</v>
      </c>
      <c r="AS31" s="95">
        <f t="shared" si="29"/>
        <v>0</v>
      </c>
      <c r="AT31" s="95">
        <f t="shared" si="29"/>
        <v>0</v>
      </c>
      <c r="AU31" s="56">
        <f t="shared" si="29"/>
        <v>4</v>
      </c>
      <c r="AV31" s="83"/>
      <c r="AW31" s="99">
        <f t="shared" ref="AW31:BB31" si="30">SUM(AW21:AW30)</f>
        <v>0</v>
      </c>
      <c r="AX31" s="95">
        <f t="shared" si="30"/>
        <v>0</v>
      </c>
      <c r="AY31" s="95">
        <f t="shared" si="30"/>
        <v>15</v>
      </c>
      <c r="AZ31" s="95">
        <f t="shared" si="30"/>
        <v>0</v>
      </c>
      <c r="BA31" s="95">
        <f t="shared" si="30"/>
        <v>0</v>
      </c>
      <c r="BB31" s="56">
        <f t="shared" si="30"/>
        <v>2</v>
      </c>
      <c r="BC31" s="98"/>
      <c r="BD31" s="94">
        <f t="shared" ref="BD31:BE31" si="31">SUM(BD21:BD30)</f>
        <v>38</v>
      </c>
      <c r="BE31" s="101">
        <f t="shared" si="31"/>
        <v>34</v>
      </c>
    </row>
    <row r="32" spans="1:57" s="40" customFormat="1" ht="24.95" customHeight="1" thickBot="1" x14ac:dyDescent="0.3">
      <c r="A32" s="58"/>
      <c r="B32" s="195" t="s">
        <v>138</v>
      </c>
      <c r="C32" s="195"/>
      <c r="D32" s="163"/>
      <c r="E32" s="163"/>
      <c r="F32" s="163"/>
      <c r="G32" s="163"/>
      <c r="H32" s="163"/>
      <c r="I32" s="163"/>
      <c r="J32" s="163"/>
      <c r="K32" s="163"/>
      <c r="L32" s="163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2"/>
      <c r="AM32" s="162"/>
      <c r="AN32" s="162"/>
      <c r="AO32" s="162"/>
      <c r="AP32" s="162"/>
      <c r="AQ32" s="162"/>
      <c r="AR32" s="162"/>
      <c r="AS32" s="162"/>
      <c r="AT32" s="162"/>
      <c r="AU32" s="162"/>
      <c r="AV32" s="162"/>
      <c r="AW32" s="162"/>
      <c r="AX32" s="162"/>
      <c r="AY32" s="162"/>
      <c r="AZ32" s="162"/>
      <c r="BA32" s="162"/>
      <c r="BB32" s="162"/>
      <c r="BC32" s="162"/>
      <c r="BD32" s="163"/>
      <c r="BE32" s="164"/>
    </row>
    <row r="33" spans="1:57" s="40" customFormat="1" ht="35.1" customHeight="1" x14ac:dyDescent="0.25">
      <c r="A33" s="63">
        <v>20</v>
      </c>
      <c r="B33" s="137" t="s">
        <v>34</v>
      </c>
      <c r="C33" s="132" t="s">
        <v>35</v>
      </c>
      <c r="D33" s="63">
        <f t="shared" ref="D33:D47" si="32">SUM(E33:L33)</f>
        <v>20</v>
      </c>
      <c r="E33" s="11"/>
      <c r="F33" s="12">
        <f t="shared" ref="F33:F47" si="33">N33+U33+AB33+AI33+AQ33</f>
        <v>20</v>
      </c>
      <c r="G33" s="12"/>
      <c r="H33" s="12"/>
      <c r="I33" s="12"/>
      <c r="J33" s="12"/>
      <c r="K33" s="12"/>
      <c r="L33" s="41"/>
      <c r="M33" s="17"/>
      <c r="N33" s="10">
        <v>20</v>
      </c>
      <c r="O33" s="10"/>
      <c r="P33" s="10"/>
      <c r="Q33" s="10"/>
      <c r="R33" s="18">
        <v>3</v>
      </c>
      <c r="S33" s="77" t="s">
        <v>137</v>
      </c>
      <c r="T33" s="17"/>
      <c r="U33" s="10"/>
      <c r="V33" s="10"/>
      <c r="W33" s="10"/>
      <c r="X33" s="10"/>
      <c r="Y33" s="18"/>
      <c r="Z33" s="19"/>
      <c r="AA33" s="17"/>
      <c r="AB33" s="10"/>
      <c r="AC33" s="10"/>
      <c r="AD33" s="10"/>
      <c r="AE33" s="10"/>
      <c r="AF33" s="18"/>
      <c r="AG33" s="77"/>
      <c r="AH33" s="17"/>
      <c r="AI33" s="10"/>
      <c r="AJ33" s="10"/>
      <c r="AK33" s="10"/>
      <c r="AL33" s="10"/>
      <c r="AM33" s="10"/>
      <c r="AN33" s="18"/>
      <c r="AO33" s="19"/>
      <c r="AP33" s="17"/>
      <c r="AQ33" s="10"/>
      <c r="AR33" s="10"/>
      <c r="AS33" s="10"/>
      <c r="AT33" s="10"/>
      <c r="AU33" s="18"/>
      <c r="AV33" s="77"/>
      <c r="AW33" s="17"/>
      <c r="AX33" s="10"/>
      <c r="AY33" s="10"/>
      <c r="AZ33" s="10"/>
      <c r="BA33" s="10"/>
      <c r="BB33" s="18"/>
      <c r="BC33" s="19"/>
      <c r="BD33" s="13">
        <f t="shared" ref="BD33:BD47" si="34">R33+Y33+AF33+AN33+AU33+BB33</f>
        <v>3</v>
      </c>
      <c r="BE33" s="16"/>
    </row>
    <row r="34" spans="1:57" s="40" customFormat="1" ht="24.95" customHeight="1" x14ac:dyDescent="0.25">
      <c r="A34" s="64">
        <v>21</v>
      </c>
      <c r="B34" s="138" t="s">
        <v>36</v>
      </c>
      <c r="C34" s="133" t="s">
        <v>37</v>
      </c>
      <c r="D34" s="64">
        <f t="shared" si="32"/>
        <v>20</v>
      </c>
      <c r="E34" s="17"/>
      <c r="F34" s="10"/>
      <c r="G34" s="10">
        <f t="shared" ref="G34:G46" si="35">O34+V34+AC34+AJ34+AR34+AX34</f>
        <v>20</v>
      </c>
      <c r="H34" s="10"/>
      <c r="I34" s="10"/>
      <c r="J34" s="10"/>
      <c r="K34" s="10"/>
      <c r="L34" s="66"/>
      <c r="M34" s="17"/>
      <c r="N34" s="10"/>
      <c r="O34" s="10">
        <v>20</v>
      </c>
      <c r="P34" s="10"/>
      <c r="Q34" s="10"/>
      <c r="R34" s="18">
        <v>2</v>
      </c>
      <c r="S34" s="77" t="s">
        <v>137</v>
      </c>
      <c r="T34" s="17"/>
      <c r="U34" s="10"/>
      <c r="V34" s="10"/>
      <c r="W34" s="10"/>
      <c r="X34" s="10"/>
      <c r="Y34" s="18"/>
      <c r="Z34" s="19"/>
      <c r="AA34" s="17"/>
      <c r="AB34" s="10"/>
      <c r="AC34" s="10"/>
      <c r="AD34" s="10"/>
      <c r="AE34" s="10"/>
      <c r="AF34" s="18"/>
      <c r="AG34" s="77"/>
      <c r="AH34" s="17"/>
      <c r="AI34" s="10"/>
      <c r="AJ34" s="10"/>
      <c r="AK34" s="10"/>
      <c r="AL34" s="10"/>
      <c r="AM34" s="10"/>
      <c r="AN34" s="18"/>
      <c r="AO34" s="19"/>
      <c r="AP34" s="17"/>
      <c r="AQ34" s="10"/>
      <c r="AR34" s="10"/>
      <c r="AS34" s="10"/>
      <c r="AT34" s="10"/>
      <c r="AU34" s="18"/>
      <c r="AV34" s="77"/>
      <c r="AW34" s="17"/>
      <c r="AX34" s="10"/>
      <c r="AY34" s="10"/>
      <c r="AZ34" s="10"/>
      <c r="BA34" s="10"/>
      <c r="BB34" s="18"/>
      <c r="BC34" s="19"/>
      <c r="BD34" s="9">
        <f t="shared" si="34"/>
        <v>2</v>
      </c>
      <c r="BE34" s="21"/>
    </row>
    <row r="35" spans="1:57" s="40" customFormat="1" ht="35.1" customHeight="1" x14ac:dyDescent="0.25">
      <c r="A35" s="64">
        <v>22</v>
      </c>
      <c r="B35" s="138" t="s">
        <v>38</v>
      </c>
      <c r="C35" s="133" t="s">
        <v>39</v>
      </c>
      <c r="D35" s="64">
        <f t="shared" si="32"/>
        <v>20</v>
      </c>
      <c r="E35" s="17"/>
      <c r="F35" s="10"/>
      <c r="G35" s="10">
        <f t="shared" si="35"/>
        <v>20</v>
      </c>
      <c r="H35" s="10"/>
      <c r="I35" s="10"/>
      <c r="J35" s="10"/>
      <c r="K35" s="10"/>
      <c r="L35" s="66"/>
      <c r="M35" s="17"/>
      <c r="N35" s="10"/>
      <c r="O35" s="10">
        <v>20</v>
      </c>
      <c r="P35" s="10"/>
      <c r="Q35" s="10"/>
      <c r="R35" s="18">
        <v>2</v>
      </c>
      <c r="S35" s="77" t="s">
        <v>137</v>
      </c>
      <c r="T35" s="17"/>
      <c r="U35" s="10"/>
      <c r="V35" s="10"/>
      <c r="W35" s="10"/>
      <c r="X35" s="10"/>
      <c r="Y35" s="18"/>
      <c r="Z35" s="19"/>
      <c r="AA35" s="17"/>
      <c r="AB35" s="10"/>
      <c r="AC35" s="10"/>
      <c r="AD35" s="10"/>
      <c r="AE35" s="10"/>
      <c r="AF35" s="18"/>
      <c r="AG35" s="77"/>
      <c r="AH35" s="17"/>
      <c r="AI35" s="10"/>
      <c r="AJ35" s="10"/>
      <c r="AK35" s="10"/>
      <c r="AL35" s="10"/>
      <c r="AM35" s="10"/>
      <c r="AN35" s="18"/>
      <c r="AO35" s="19"/>
      <c r="AP35" s="17"/>
      <c r="AQ35" s="10"/>
      <c r="AR35" s="10"/>
      <c r="AS35" s="10"/>
      <c r="AT35" s="10"/>
      <c r="AU35" s="18"/>
      <c r="AV35" s="77"/>
      <c r="AW35" s="17"/>
      <c r="AX35" s="10"/>
      <c r="AY35" s="10"/>
      <c r="AZ35" s="10"/>
      <c r="BA35" s="10"/>
      <c r="BB35" s="18"/>
      <c r="BC35" s="19"/>
      <c r="BD35" s="9">
        <f t="shared" si="34"/>
        <v>2</v>
      </c>
      <c r="BE35" s="21"/>
    </row>
    <row r="36" spans="1:57" s="40" customFormat="1" ht="35.1" customHeight="1" x14ac:dyDescent="0.25">
      <c r="A36" s="64">
        <v>23</v>
      </c>
      <c r="B36" s="138" t="s">
        <v>40</v>
      </c>
      <c r="C36" s="133" t="s">
        <v>41</v>
      </c>
      <c r="D36" s="64">
        <f t="shared" si="32"/>
        <v>10</v>
      </c>
      <c r="E36" s="17"/>
      <c r="F36" s="10">
        <f t="shared" si="33"/>
        <v>10</v>
      </c>
      <c r="G36" s="10"/>
      <c r="H36" s="10"/>
      <c r="I36" s="10"/>
      <c r="J36" s="10"/>
      <c r="K36" s="10"/>
      <c r="L36" s="66"/>
      <c r="M36" s="17"/>
      <c r="N36" s="10"/>
      <c r="O36" s="10"/>
      <c r="P36" s="10"/>
      <c r="Q36" s="10"/>
      <c r="R36" s="18"/>
      <c r="S36" s="77"/>
      <c r="T36" s="17"/>
      <c r="U36" s="10">
        <v>10</v>
      </c>
      <c r="V36" s="10"/>
      <c r="W36" s="10"/>
      <c r="X36" s="10"/>
      <c r="Y36" s="18">
        <v>1</v>
      </c>
      <c r="Z36" s="19" t="s">
        <v>137</v>
      </c>
      <c r="AA36" s="17"/>
      <c r="AB36" s="10"/>
      <c r="AC36" s="10"/>
      <c r="AD36" s="10"/>
      <c r="AE36" s="10"/>
      <c r="AF36" s="18"/>
      <c r="AG36" s="77"/>
      <c r="AH36" s="17"/>
      <c r="AI36" s="10"/>
      <c r="AJ36" s="10"/>
      <c r="AK36" s="10"/>
      <c r="AL36" s="10"/>
      <c r="AM36" s="10"/>
      <c r="AN36" s="18"/>
      <c r="AO36" s="19"/>
      <c r="AP36" s="17"/>
      <c r="AQ36" s="10"/>
      <c r="AR36" s="10"/>
      <c r="AS36" s="10"/>
      <c r="AT36" s="10"/>
      <c r="AU36" s="18"/>
      <c r="AV36" s="77"/>
      <c r="AW36" s="17"/>
      <c r="AX36" s="10"/>
      <c r="AY36" s="10"/>
      <c r="AZ36" s="10"/>
      <c r="BA36" s="10"/>
      <c r="BB36" s="18"/>
      <c r="BC36" s="19"/>
      <c r="BD36" s="9">
        <f t="shared" si="34"/>
        <v>1</v>
      </c>
      <c r="BE36" s="21"/>
    </row>
    <row r="37" spans="1:57" s="40" customFormat="1" ht="35.1" customHeight="1" x14ac:dyDescent="0.25">
      <c r="A37" s="64">
        <v>24</v>
      </c>
      <c r="B37" s="138" t="s">
        <v>42</v>
      </c>
      <c r="C37" s="133" t="s">
        <v>43</v>
      </c>
      <c r="D37" s="64">
        <f t="shared" si="32"/>
        <v>20</v>
      </c>
      <c r="E37" s="17"/>
      <c r="F37" s="10"/>
      <c r="G37" s="10">
        <f t="shared" si="35"/>
        <v>20</v>
      </c>
      <c r="H37" s="10"/>
      <c r="I37" s="10"/>
      <c r="J37" s="10"/>
      <c r="K37" s="10"/>
      <c r="L37" s="66"/>
      <c r="M37" s="17"/>
      <c r="N37" s="10"/>
      <c r="O37" s="10"/>
      <c r="P37" s="10"/>
      <c r="Q37" s="10"/>
      <c r="R37" s="18"/>
      <c r="S37" s="77"/>
      <c r="T37" s="17"/>
      <c r="U37" s="10"/>
      <c r="V37" s="10">
        <v>20</v>
      </c>
      <c r="W37" s="10"/>
      <c r="X37" s="10"/>
      <c r="Y37" s="18">
        <v>3</v>
      </c>
      <c r="Z37" s="19" t="s">
        <v>17</v>
      </c>
      <c r="AA37" s="17"/>
      <c r="AB37" s="10"/>
      <c r="AC37" s="10"/>
      <c r="AD37" s="10"/>
      <c r="AE37" s="10"/>
      <c r="AF37" s="18"/>
      <c r="AG37" s="77"/>
      <c r="AH37" s="17"/>
      <c r="AI37" s="10"/>
      <c r="AJ37" s="10"/>
      <c r="AK37" s="10"/>
      <c r="AL37" s="10"/>
      <c r="AM37" s="10"/>
      <c r="AN37" s="18"/>
      <c r="AO37" s="19"/>
      <c r="AP37" s="17"/>
      <c r="AQ37" s="10"/>
      <c r="AR37" s="10"/>
      <c r="AS37" s="10"/>
      <c r="AT37" s="10"/>
      <c r="AU37" s="18"/>
      <c r="AV37" s="77"/>
      <c r="AW37" s="17"/>
      <c r="AX37" s="10"/>
      <c r="AY37" s="10"/>
      <c r="AZ37" s="10"/>
      <c r="BA37" s="10"/>
      <c r="BB37" s="18"/>
      <c r="BC37" s="19"/>
      <c r="BD37" s="9">
        <f t="shared" si="34"/>
        <v>3</v>
      </c>
      <c r="BE37" s="21"/>
    </row>
    <row r="38" spans="1:57" s="40" customFormat="1" ht="24.95" customHeight="1" x14ac:dyDescent="0.25">
      <c r="A38" s="64">
        <v>25</v>
      </c>
      <c r="B38" s="138" t="s">
        <v>44</v>
      </c>
      <c r="C38" s="133" t="s">
        <v>45</v>
      </c>
      <c r="D38" s="64">
        <f t="shared" si="32"/>
        <v>15</v>
      </c>
      <c r="E38" s="17"/>
      <c r="F38" s="10">
        <f t="shared" si="33"/>
        <v>15</v>
      </c>
      <c r="G38" s="10">
        <f t="shared" si="35"/>
        <v>0</v>
      </c>
      <c r="H38" s="10"/>
      <c r="I38" s="10"/>
      <c r="J38" s="10"/>
      <c r="K38" s="10"/>
      <c r="L38" s="66"/>
      <c r="M38" s="17"/>
      <c r="N38" s="10"/>
      <c r="O38" s="10"/>
      <c r="P38" s="10"/>
      <c r="Q38" s="10"/>
      <c r="R38" s="18"/>
      <c r="S38" s="77"/>
      <c r="T38" s="17"/>
      <c r="U38" s="10">
        <v>15</v>
      </c>
      <c r="V38" s="10"/>
      <c r="W38" s="10"/>
      <c r="X38" s="10"/>
      <c r="Y38" s="18">
        <v>2</v>
      </c>
      <c r="Z38" s="19" t="s">
        <v>137</v>
      </c>
      <c r="AA38" s="17"/>
      <c r="AB38" s="10"/>
      <c r="AC38" s="10"/>
      <c r="AD38" s="10"/>
      <c r="AE38" s="10"/>
      <c r="AF38" s="18"/>
      <c r="AG38" s="77"/>
      <c r="AH38" s="17"/>
      <c r="AI38" s="10"/>
      <c r="AJ38" s="10"/>
      <c r="AK38" s="10"/>
      <c r="AL38" s="10"/>
      <c r="AM38" s="10"/>
      <c r="AN38" s="18"/>
      <c r="AO38" s="19"/>
      <c r="AP38" s="17"/>
      <c r="AQ38" s="10"/>
      <c r="AR38" s="10"/>
      <c r="AS38" s="10"/>
      <c r="AT38" s="10"/>
      <c r="AU38" s="18"/>
      <c r="AV38" s="77"/>
      <c r="AW38" s="17"/>
      <c r="AX38" s="10"/>
      <c r="AY38" s="10"/>
      <c r="AZ38" s="10"/>
      <c r="BA38" s="10"/>
      <c r="BB38" s="18"/>
      <c r="BC38" s="19"/>
      <c r="BD38" s="9">
        <f t="shared" si="34"/>
        <v>2</v>
      </c>
      <c r="BE38" s="21"/>
    </row>
    <row r="39" spans="1:57" s="40" customFormat="1" ht="24.95" customHeight="1" x14ac:dyDescent="0.25">
      <c r="A39" s="64">
        <v>26</v>
      </c>
      <c r="B39" s="138" t="s">
        <v>46</v>
      </c>
      <c r="C39" s="133" t="s">
        <v>47</v>
      </c>
      <c r="D39" s="64">
        <f t="shared" si="32"/>
        <v>15</v>
      </c>
      <c r="E39" s="17"/>
      <c r="F39" s="10"/>
      <c r="G39" s="10"/>
      <c r="H39" s="10"/>
      <c r="I39" s="10">
        <f t="shared" ref="I39:I46" si="36">W39+AD39+AY39</f>
        <v>15</v>
      </c>
      <c r="J39" s="10"/>
      <c r="K39" s="10"/>
      <c r="L39" s="66"/>
      <c r="M39" s="17"/>
      <c r="N39" s="10"/>
      <c r="O39" s="10"/>
      <c r="P39" s="10"/>
      <c r="Q39" s="10"/>
      <c r="R39" s="18"/>
      <c r="S39" s="77"/>
      <c r="T39" s="17"/>
      <c r="U39" s="10"/>
      <c r="V39" s="10"/>
      <c r="W39" s="10">
        <v>15</v>
      </c>
      <c r="X39" s="10"/>
      <c r="Y39" s="18">
        <v>3</v>
      </c>
      <c r="Z39" s="19" t="s">
        <v>17</v>
      </c>
      <c r="AA39" s="17"/>
      <c r="AB39" s="10"/>
      <c r="AC39" s="10"/>
      <c r="AD39" s="10"/>
      <c r="AE39" s="10"/>
      <c r="AF39" s="18"/>
      <c r="AG39" s="77"/>
      <c r="AH39" s="17"/>
      <c r="AI39" s="10"/>
      <c r="AJ39" s="10"/>
      <c r="AK39" s="10"/>
      <c r="AL39" s="10"/>
      <c r="AM39" s="10"/>
      <c r="AN39" s="18"/>
      <c r="AO39" s="19"/>
      <c r="AP39" s="17"/>
      <c r="AQ39" s="10"/>
      <c r="AR39" s="10"/>
      <c r="AS39" s="10"/>
      <c r="AT39" s="10"/>
      <c r="AU39" s="18"/>
      <c r="AV39" s="77"/>
      <c r="AW39" s="17"/>
      <c r="AX39" s="10"/>
      <c r="AY39" s="10"/>
      <c r="AZ39" s="10"/>
      <c r="BA39" s="10"/>
      <c r="BB39" s="18"/>
      <c r="BC39" s="19"/>
      <c r="BD39" s="9">
        <f t="shared" si="34"/>
        <v>3</v>
      </c>
      <c r="BE39" s="21">
        <v>3</v>
      </c>
    </row>
    <row r="40" spans="1:57" s="40" customFormat="1" ht="24.95" customHeight="1" x14ac:dyDescent="0.25">
      <c r="A40" s="64">
        <v>27</v>
      </c>
      <c r="B40" s="138" t="s">
        <v>48</v>
      </c>
      <c r="C40" s="133" t="s">
        <v>49</v>
      </c>
      <c r="D40" s="64">
        <f t="shared" si="32"/>
        <v>15</v>
      </c>
      <c r="E40" s="17"/>
      <c r="F40" s="10"/>
      <c r="G40" s="10">
        <f t="shared" si="35"/>
        <v>15</v>
      </c>
      <c r="H40" s="10"/>
      <c r="I40" s="10"/>
      <c r="J40" s="10"/>
      <c r="K40" s="10"/>
      <c r="L40" s="66"/>
      <c r="M40" s="17"/>
      <c r="N40" s="10"/>
      <c r="O40" s="10"/>
      <c r="P40" s="10"/>
      <c r="Q40" s="10"/>
      <c r="R40" s="18"/>
      <c r="S40" s="77"/>
      <c r="T40" s="17"/>
      <c r="U40" s="10"/>
      <c r="V40" s="10">
        <v>15</v>
      </c>
      <c r="W40" s="10"/>
      <c r="X40" s="10"/>
      <c r="Y40" s="18">
        <v>3</v>
      </c>
      <c r="Z40" s="19" t="s">
        <v>17</v>
      </c>
      <c r="AA40" s="17"/>
      <c r="AB40" s="10"/>
      <c r="AC40" s="10"/>
      <c r="AD40" s="10"/>
      <c r="AE40" s="10"/>
      <c r="AF40" s="18"/>
      <c r="AG40" s="77"/>
      <c r="AH40" s="17"/>
      <c r="AI40" s="10"/>
      <c r="AJ40" s="10"/>
      <c r="AK40" s="10"/>
      <c r="AL40" s="10"/>
      <c r="AM40" s="10"/>
      <c r="AN40" s="18"/>
      <c r="AO40" s="19"/>
      <c r="AP40" s="17"/>
      <c r="AQ40" s="10"/>
      <c r="AR40" s="10"/>
      <c r="AS40" s="10"/>
      <c r="AT40" s="10"/>
      <c r="AU40" s="18"/>
      <c r="AV40" s="77"/>
      <c r="AW40" s="17"/>
      <c r="AX40" s="10"/>
      <c r="AY40" s="10"/>
      <c r="AZ40" s="10"/>
      <c r="BA40" s="10"/>
      <c r="BB40" s="18"/>
      <c r="BC40" s="19"/>
      <c r="BD40" s="9">
        <f t="shared" si="34"/>
        <v>3</v>
      </c>
      <c r="BE40" s="21">
        <v>3</v>
      </c>
    </row>
    <row r="41" spans="1:57" s="40" customFormat="1" ht="24.95" customHeight="1" x14ac:dyDescent="0.25">
      <c r="A41" s="64">
        <v>28</v>
      </c>
      <c r="B41" s="64" t="s">
        <v>51</v>
      </c>
      <c r="C41" s="145" t="s">
        <v>52</v>
      </c>
      <c r="D41" s="64">
        <f t="shared" si="32"/>
        <v>15</v>
      </c>
      <c r="E41" s="17"/>
      <c r="F41" s="10">
        <f t="shared" si="33"/>
        <v>15</v>
      </c>
      <c r="G41" s="10"/>
      <c r="H41" s="10"/>
      <c r="I41" s="10"/>
      <c r="J41" s="10"/>
      <c r="K41" s="10"/>
      <c r="L41" s="66"/>
      <c r="M41" s="17"/>
      <c r="N41" s="10"/>
      <c r="O41" s="10"/>
      <c r="P41" s="10"/>
      <c r="Q41" s="10"/>
      <c r="R41" s="18"/>
      <c r="S41" s="77"/>
      <c r="T41" s="17"/>
      <c r="U41" s="10"/>
      <c r="V41" s="10"/>
      <c r="W41" s="10"/>
      <c r="X41" s="10"/>
      <c r="Y41" s="18"/>
      <c r="Z41" s="19"/>
      <c r="AA41" s="17"/>
      <c r="AB41" s="10">
        <v>15</v>
      </c>
      <c r="AC41" s="10"/>
      <c r="AD41" s="10"/>
      <c r="AE41" s="10"/>
      <c r="AF41" s="18">
        <v>2</v>
      </c>
      <c r="AG41" s="77" t="s">
        <v>17</v>
      </c>
      <c r="AH41" s="17"/>
      <c r="AI41" s="10"/>
      <c r="AJ41" s="10"/>
      <c r="AK41" s="10"/>
      <c r="AL41" s="10"/>
      <c r="AM41" s="10"/>
      <c r="AN41" s="18"/>
      <c r="AO41" s="19"/>
      <c r="AP41" s="17"/>
      <c r="AQ41" s="10"/>
      <c r="AR41" s="10"/>
      <c r="AS41" s="10"/>
      <c r="AT41" s="10"/>
      <c r="AU41" s="18"/>
      <c r="AV41" s="77"/>
      <c r="AW41" s="17"/>
      <c r="AX41" s="10"/>
      <c r="AY41" s="10"/>
      <c r="AZ41" s="10"/>
      <c r="BA41" s="10"/>
      <c r="BB41" s="18"/>
      <c r="BC41" s="19"/>
      <c r="BD41" s="9">
        <f t="shared" si="34"/>
        <v>2</v>
      </c>
      <c r="BE41" s="21"/>
    </row>
    <row r="42" spans="1:57" s="40" customFormat="1" ht="24.95" customHeight="1" x14ac:dyDescent="0.25">
      <c r="A42" s="64">
        <v>29</v>
      </c>
      <c r="B42" s="138" t="s">
        <v>53</v>
      </c>
      <c r="C42" s="133" t="s">
        <v>67</v>
      </c>
      <c r="D42" s="64">
        <f t="shared" si="32"/>
        <v>60</v>
      </c>
      <c r="E42" s="17"/>
      <c r="F42" s="10"/>
      <c r="G42" s="10"/>
      <c r="H42" s="10"/>
      <c r="I42" s="10"/>
      <c r="J42" s="10">
        <f t="shared" ref="J42" si="37">AK42+AS42+AZ42</f>
        <v>60</v>
      </c>
      <c r="K42" s="10"/>
      <c r="L42" s="66"/>
      <c r="M42" s="17"/>
      <c r="N42" s="10"/>
      <c r="O42" s="10"/>
      <c r="P42" s="10"/>
      <c r="Q42" s="10"/>
      <c r="R42" s="18"/>
      <c r="S42" s="77"/>
      <c r="T42" s="17"/>
      <c r="U42" s="10"/>
      <c r="V42" s="10"/>
      <c r="W42" s="10"/>
      <c r="X42" s="10"/>
      <c r="Y42" s="18"/>
      <c r="Z42" s="19"/>
      <c r="AA42" s="17"/>
      <c r="AB42" s="10"/>
      <c r="AC42" s="10"/>
      <c r="AD42" s="10"/>
      <c r="AE42" s="10"/>
      <c r="AF42" s="18"/>
      <c r="AG42" s="77"/>
      <c r="AH42" s="17"/>
      <c r="AI42" s="10"/>
      <c r="AJ42" s="10"/>
      <c r="AK42" s="10">
        <v>20</v>
      </c>
      <c r="AL42" s="10"/>
      <c r="AM42" s="10"/>
      <c r="AN42" s="18">
        <v>2</v>
      </c>
      <c r="AO42" s="19" t="s">
        <v>22</v>
      </c>
      <c r="AP42" s="17"/>
      <c r="AQ42" s="10"/>
      <c r="AR42" s="10"/>
      <c r="AS42" s="10">
        <v>20</v>
      </c>
      <c r="AT42" s="10"/>
      <c r="AU42" s="18">
        <v>2</v>
      </c>
      <c r="AV42" s="77" t="s">
        <v>22</v>
      </c>
      <c r="AW42" s="17"/>
      <c r="AX42" s="10"/>
      <c r="AY42" s="10"/>
      <c r="AZ42" s="10">
        <v>20</v>
      </c>
      <c r="BA42" s="10"/>
      <c r="BB42" s="18">
        <v>6</v>
      </c>
      <c r="BC42" s="19" t="s">
        <v>22</v>
      </c>
      <c r="BD42" s="9">
        <f t="shared" si="34"/>
        <v>10</v>
      </c>
      <c r="BE42" s="21"/>
    </row>
    <row r="43" spans="1:57" s="40" customFormat="1" ht="24.95" customHeight="1" x14ac:dyDescent="0.25">
      <c r="A43" s="64">
        <v>30</v>
      </c>
      <c r="B43" s="138" t="s">
        <v>54</v>
      </c>
      <c r="C43" s="133" t="s">
        <v>55</v>
      </c>
      <c r="D43" s="64">
        <f t="shared" si="32"/>
        <v>15</v>
      </c>
      <c r="E43" s="17"/>
      <c r="F43" s="10">
        <f t="shared" si="33"/>
        <v>15</v>
      </c>
      <c r="G43" s="10"/>
      <c r="H43" s="10"/>
      <c r="I43" s="10"/>
      <c r="J43" s="10"/>
      <c r="K43" s="10"/>
      <c r="L43" s="66"/>
      <c r="M43" s="17"/>
      <c r="N43" s="10"/>
      <c r="O43" s="10"/>
      <c r="P43" s="10"/>
      <c r="Q43" s="10"/>
      <c r="R43" s="18"/>
      <c r="S43" s="77"/>
      <c r="T43" s="17"/>
      <c r="U43" s="10"/>
      <c r="V43" s="10"/>
      <c r="W43" s="10"/>
      <c r="X43" s="10"/>
      <c r="Y43" s="18"/>
      <c r="Z43" s="19"/>
      <c r="AA43" s="17"/>
      <c r="AB43" s="10"/>
      <c r="AC43" s="10"/>
      <c r="AD43" s="10"/>
      <c r="AE43" s="10"/>
      <c r="AF43" s="18"/>
      <c r="AG43" s="77"/>
      <c r="AH43" s="17"/>
      <c r="AI43" s="10"/>
      <c r="AJ43" s="10"/>
      <c r="AK43" s="10"/>
      <c r="AL43" s="10"/>
      <c r="AM43" s="10"/>
      <c r="AN43" s="18"/>
      <c r="AO43" s="19"/>
      <c r="AP43" s="17"/>
      <c r="AQ43" s="10">
        <v>15</v>
      </c>
      <c r="AR43" s="10"/>
      <c r="AS43" s="10"/>
      <c r="AT43" s="10"/>
      <c r="AU43" s="18">
        <v>2</v>
      </c>
      <c r="AV43" s="77" t="s">
        <v>17</v>
      </c>
      <c r="AW43" s="17"/>
      <c r="AX43" s="10"/>
      <c r="AY43" s="10"/>
      <c r="AZ43" s="10"/>
      <c r="BA43" s="10"/>
      <c r="BB43" s="18"/>
      <c r="BC43" s="19"/>
      <c r="BD43" s="9">
        <f t="shared" si="34"/>
        <v>2</v>
      </c>
      <c r="BE43" s="21"/>
    </row>
    <row r="44" spans="1:57" s="40" customFormat="1" ht="24.95" customHeight="1" x14ac:dyDescent="0.25">
      <c r="A44" s="64">
        <v>31</v>
      </c>
      <c r="B44" s="138" t="s">
        <v>56</v>
      </c>
      <c r="C44" s="133" t="s">
        <v>57</v>
      </c>
      <c r="D44" s="64">
        <f t="shared" si="32"/>
        <v>15</v>
      </c>
      <c r="E44" s="17"/>
      <c r="F44" s="10"/>
      <c r="G44" s="10">
        <f t="shared" si="35"/>
        <v>15</v>
      </c>
      <c r="H44" s="10"/>
      <c r="I44" s="10"/>
      <c r="J44" s="10"/>
      <c r="K44" s="10"/>
      <c r="L44" s="66"/>
      <c r="M44" s="17"/>
      <c r="N44" s="10"/>
      <c r="O44" s="10"/>
      <c r="P44" s="10"/>
      <c r="Q44" s="10"/>
      <c r="R44" s="18"/>
      <c r="S44" s="77"/>
      <c r="T44" s="17"/>
      <c r="U44" s="10"/>
      <c r="V44" s="10"/>
      <c r="W44" s="10"/>
      <c r="X44" s="10"/>
      <c r="Y44" s="18"/>
      <c r="Z44" s="19"/>
      <c r="AA44" s="17"/>
      <c r="AB44" s="10"/>
      <c r="AC44" s="10"/>
      <c r="AD44" s="10"/>
      <c r="AE44" s="10"/>
      <c r="AF44" s="18"/>
      <c r="AG44" s="77"/>
      <c r="AH44" s="17"/>
      <c r="AI44" s="10"/>
      <c r="AJ44" s="10"/>
      <c r="AK44" s="10"/>
      <c r="AL44" s="10"/>
      <c r="AM44" s="10"/>
      <c r="AN44" s="18"/>
      <c r="AO44" s="19"/>
      <c r="AP44" s="17"/>
      <c r="AQ44" s="10"/>
      <c r="AR44" s="10"/>
      <c r="AS44" s="10"/>
      <c r="AT44" s="10"/>
      <c r="AU44" s="18"/>
      <c r="AV44" s="77"/>
      <c r="AW44" s="17"/>
      <c r="AX44" s="10">
        <v>15</v>
      </c>
      <c r="AY44" s="10"/>
      <c r="AZ44" s="10"/>
      <c r="BA44" s="10"/>
      <c r="BB44" s="18">
        <v>2</v>
      </c>
      <c r="BC44" s="19" t="s">
        <v>17</v>
      </c>
      <c r="BD44" s="9">
        <f t="shared" si="34"/>
        <v>2</v>
      </c>
      <c r="BE44" s="21">
        <v>2</v>
      </c>
    </row>
    <row r="45" spans="1:57" s="40" customFormat="1" ht="24.95" customHeight="1" x14ac:dyDescent="0.25">
      <c r="A45" s="64">
        <v>32</v>
      </c>
      <c r="B45" s="64" t="s">
        <v>58</v>
      </c>
      <c r="C45" s="145" t="s">
        <v>59</v>
      </c>
      <c r="D45" s="64">
        <f t="shared" si="32"/>
        <v>15</v>
      </c>
      <c r="E45" s="17"/>
      <c r="F45" s="10"/>
      <c r="G45" s="10">
        <f t="shared" si="35"/>
        <v>15</v>
      </c>
      <c r="H45" s="10"/>
      <c r="I45" s="10"/>
      <c r="J45" s="10"/>
      <c r="K45" s="10"/>
      <c r="L45" s="66"/>
      <c r="M45" s="17"/>
      <c r="N45" s="10"/>
      <c r="O45" s="10"/>
      <c r="P45" s="10"/>
      <c r="Q45" s="10"/>
      <c r="R45" s="18"/>
      <c r="S45" s="77"/>
      <c r="T45" s="17"/>
      <c r="U45" s="10"/>
      <c r="V45" s="10"/>
      <c r="W45" s="10"/>
      <c r="X45" s="10"/>
      <c r="Y45" s="18"/>
      <c r="Z45" s="19"/>
      <c r="AA45" s="17"/>
      <c r="AB45" s="10"/>
      <c r="AC45" s="10"/>
      <c r="AD45" s="10"/>
      <c r="AE45" s="10"/>
      <c r="AF45" s="18"/>
      <c r="AG45" s="77"/>
      <c r="AH45" s="17"/>
      <c r="AI45" s="10"/>
      <c r="AJ45" s="10"/>
      <c r="AK45" s="10"/>
      <c r="AL45" s="10"/>
      <c r="AM45" s="10"/>
      <c r="AN45" s="18"/>
      <c r="AO45" s="19"/>
      <c r="AP45" s="17"/>
      <c r="AQ45" s="10"/>
      <c r="AR45" s="10">
        <v>15</v>
      </c>
      <c r="AS45" s="10"/>
      <c r="AT45" s="10"/>
      <c r="AU45" s="18">
        <v>2</v>
      </c>
      <c r="AV45" s="77" t="s">
        <v>17</v>
      </c>
      <c r="AW45" s="17"/>
      <c r="AX45" s="10"/>
      <c r="AY45" s="10"/>
      <c r="AZ45" s="10"/>
      <c r="BA45" s="10"/>
      <c r="BB45" s="18"/>
      <c r="BC45" s="19"/>
      <c r="BD45" s="9">
        <f t="shared" si="34"/>
        <v>2</v>
      </c>
      <c r="BE45" s="21"/>
    </row>
    <row r="46" spans="1:57" s="40" customFormat="1" ht="24.95" customHeight="1" x14ac:dyDescent="0.25">
      <c r="A46" s="64">
        <v>33</v>
      </c>
      <c r="B46" s="64" t="s">
        <v>62</v>
      </c>
      <c r="C46" s="145" t="s">
        <v>63</v>
      </c>
      <c r="D46" s="64">
        <f t="shared" si="32"/>
        <v>15</v>
      </c>
      <c r="E46" s="17"/>
      <c r="F46" s="10"/>
      <c r="G46" s="10">
        <f t="shared" si="35"/>
        <v>0</v>
      </c>
      <c r="H46" s="10"/>
      <c r="I46" s="10">
        <f t="shared" si="36"/>
        <v>15</v>
      </c>
      <c r="J46" s="10"/>
      <c r="K46" s="10"/>
      <c r="L46" s="66"/>
      <c r="M46" s="17"/>
      <c r="N46" s="10"/>
      <c r="O46" s="10"/>
      <c r="P46" s="10"/>
      <c r="Q46" s="10"/>
      <c r="R46" s="18"/>
      <c r="S46" s="77"/>
      <c r="T46" s="17"/>
      <c r="U46" s="10"/>
      <c r="V46" s="10"/>
      <c r="W46" s="10">
        <v>15</v>
      </c>
      <c r="X46" s="10"/>
      <c r="Y46" s="18">
        <v>1</v>
      </c>
      <c r="Z46" s="19" t="s">
        <v>17</v>
      </c>
      <c r="AA46" s="17"/>
      <c r="AB46" s="10"/>
      <c r="AC46" s="10"/>
      <c r="AD46" s="10"/>
      <c r="AE46" s="10"/>
      <c r="AF46" s="18"/>
      <c r="AG46" s="77"/>
      <c r="AH46" s="17"/>
      <c r="AI46" s="10"/>
      <c r="AJ46" s="10"/>
      <c r="AK46" s="10"/>
      <c r="AL46" s="10"/>
      <c r="AM46" s="10"/>
      <c r="AN46" s="18"/>
      <c r="AO46" s="19"/>
      <c r="AP46" s="17"/>
      <c r="AQ46" s="10"/>
      <c r="AR46" s="10"/>
      <c r="AS46" s="10"/>
      <c r="AT46" s="10"/>
      <c r="AU46" s="18"/>
      <c r="AV46" s="77"/>
      <c r="AW46" s="17"/>
      <c r="AX46" s="10"/>
      <c r="AY46" s="10"/>
      <c r="AZ46" s="10"/>
      <c r="BA46" s="10"/>
      <c r="BB46" s="18"/>
      <c r="BC46" s="19"/>
      <c r="BD46" s="9">
        <f t="shared" si="34"/>
        <v>1</v>
      </c>
      <c r="BE46" s="21">
        <v>1</v>
      </c>
    </row>
    <row r="47" spans="1:57" s="40" customFormat="1" ht="35.1" customHeight="1" thickBot="1" x14ac:dyDescent="0.3">
      <c r="A47" s="65">
        <v>34</v>
      </c>
      <c r="B47" s="65" t="s">
        <v>64</v>
      </c>
      <c r="C47" s="146" t="s">
        <v>65</v>
      </c>
      <c r="D47" s="65">
        <f t="shared" si="32"/>
        <v>15</v>
      </c>
      <c r="E47" s="50"/>
      <c r="F47" s="49">
        <f t="shared" si="33"/>
        <v>15</v>
      </c>
      <c r="G47" s="49"/>
      <c r="H47" s="49"/>
      <c r="I47" s="49"/>
      <c r="J47" s="49"/>
      <c r="K47" s="49"/>
      <c r="L47" s="92"/>
      <c r="M47" s="50"/>
      <c r="N47" s="49"/>
      <c r="O47" s="49"/>
      <c r="P47" s="49"/>
      <c r="Q47" s="49"/>
      <c r="R47" s="51"/>
      <c r="S47" s="81"/>
      <c r="T47" s="50"/>
      <c r="U47" s="49"/>
      <c r="V47" s="49"/>
      <c r="W47" s="49"/>
      <c r="X47" s="49"/>
      <c r="Y47" s="51"/>
      <c r="Z47" s="93"/>
      <c r="AA47" s="50"/>
      <c r="AB47" s="49">
        <v>15</v>
      </c>
      <c r="AC47" s="49"/>
      <c r="AD47" s="49"/>
      <c r="AE47" s="49"/>
      <c r="AF47" s="51">
        <v>2</v>
      </c>
      <c r="AG47" s="81" t="s">
        <v>17</v>
      </c>
      <c r="AH47" s="50"/>
      <c r="AI47" s="49"/>
      <c r="AJ47" s="49"/>
      <c r="AK47" s="49"/>
      <c r="AL47" s="49"/>
      <c r="AM47" s="49"/>
      <c r="AN47" s="51"/>
      <c r="AO47" s="93"/>
      <c r="AP47" s="50"/>
      <c r="AQ47" s="49"/>
      <c r="AR47" s="49"/>
      <c r="AS47" s="49"/>
      <c r="AT47" s="49"/>
      <c r="AU47" s="51"/>
      <c r="AV47" s="81"/>
      <c r="AW47" s="50"/>
      <c r="AX47" s="49"/>
      <c r="AY47" s="49"/>
      <c r="AZ47" s="49"/>
      <c r="BA47" s="49"/>
      <c r="BB47" s="51"/>
      <c r="BC47" s="93"/>
      <c r="BD47" s="53">
        <f t="shared" si="34"/>
        <v>2</v>
      </c>
      <c r="BE47" s="54"/>
    </row>
    <row r="48" spans="1:57" s="40" customFormat="1" ht="24.95" customHeight="1" thickBot="1" x14ac:dyDescent="0.3">
      <c r="A48" s="183" t="s">
        <v>191</v>
      </c>
      <c r="B48" s="184"/>
      <c r="C48" s="185"/>
      <c r="D48" s="100">
        <f t="shared" ref="D48:R48" si="38">SUM(D33:D47)</f>
        <v>285</v>
      </c>
      <c r="E48" s="94">
        <f t="shared" si="38"/>
        <v>0</v>
      </c>
      <c r="F48" s="95">
        <f t="shared" si="38"/>
        <v>90</v>
      </c>
      <c r="G48" s="95">
        <f t="shared" si="38"/>
        <v>105</v>
      </c>
      <c r="H48" s="95">
        <f t="shared" si="38"/>
        <v>0</v>
      </c>
      <c r="I48" s="95">
        <f t="shared" si="38"/>
        <v>30</v>
      </c>
      <c r="J48" s="95">
        <f t="shared" si="38"/>
        <v>60</v>
      </c>
      <c r="K48" s="95">
        <f t="shared" si="38"/>
        <v>0</v>
      </c>
      <c r="L48" s="97">
        <f t="shared" si="38"/>
        <v>0</v>
      </c>
      <c r="M48" s="94">
        <f t="shared" si="38"/>
        <v>0</v>
      </c>
      <c r="N48" s="95">
        <f t="shared" si="38"/>
        <v>20</v>
      </c>
      <c r="O48" s="95">
        <f t="shared" si="38"/>
        <v>40</v>
      </c>
      <c r="P48" s="95">
        <f t="shared" si="38"/>
        <v>0</v>
      </c>
      <c r="Q48" s="95">
        <f t="shared" si="38"/>
        <v>0</v>
      </c>
      <c r="R48" s="56">
        <f t="shared" si="38"/>
        <v>7</v>
      </c>
      <c r="S48" s="83"/>
      <c r="T48" s="99">
        <f t="shared" ref="T48:Y48" si="39">SUM(T33:T47)</f>
        <v>0</v>
      </c>
      <c r="U48" s="95">
        <f t="shared" si="39"/>
        <v>25</v>
      </c>
      <c r="V48" s="95">
        <f t="shared" si="39"/>
        <v>35</v>
      </c>
      <c r="W48" s="95">
        <f t="shared" si="39"/>
        <v>30</v>
      </c>
      <c r="X48" s="95">
        <f t="shared" si="39"/>
        <v>0</v>
      </c>
      <c r="Y48" s="56">
        <f t="shared" si="39"/>
        <v>13</v>
      </c>
      <c r="Z48" s="98"/>
      <c r="AA48" s="96">
        <f t="shared" ref="AA48:AF48" si="40">SUM(AA33:AA47)</f>
        <v>0</v>
      </c>
      <c r="AB48" s="95">
        <f t="shared" si="40"/>
        <v>30</v>
      </c>
      <c r="AC48" s="95">
        <f t="shared" si="40"/>
        <v>0</v>
      </c>
      <c r="AD48" s="95">
        <f t="shared" si="40"/>
        <v>0</v>
      </c>
      <c r="AE48" s="95">
        <f t="shared" si="40"/>
        <v>0</v>
      </c>
      <c r="AF48" s="56">
        <f t="shared" si="40"/>
        <v>4</v>
      </c>
      <c r="AG48" s="83"/>
      <c r="AH48" s="99">
        <f t="shared" ref="AH48:AN48" si="41">SUM(AH33:AH47)</f>
        <v>0</v>
      </c>
      <c r="AI48" s="95">
        <f t="shared" si="41"/>
        <v>0</v>
      </c>
      <c r="AJ48" s="95">
        <f t="shared" si="41"/>
        <v>0</v>
      </c>
      <c r="AK48" s="95">
        <f t="shared" si="41"/>
        <v>20</v>
      </c>
      <c r="AL48" s="95">
        <f t="shared" si="41"/>
        <v>0</v>
      </c>
      <c r="AM48" s="95">
        <f t="shared" si="41"/>
        <v>0</v>
      </c>
      <c r="AN48" s="56">
        <f t="shared" si="41"/>
        <v>2</v>
      </c>
      <c r="AO48" s="83"/>
      <c r="AP48" s="94">
        <f t="shared" ref="AP48:AU48" si="42">SUM(AP33:AP47)</f>
        <v>0</v>
      </c>
      <c r="AQ48" s="95">
        <f t="shared" si="42"/>
        <v>15</v>
      </c>
      <c r="AR48" s="95">
        <f t="shared" si="42"/>
        <v>15</v>
      </c>
      <c r="AS48" s="95">
        <f t="shared" si="42"/>
        <v>20</v>
      </c>
      <c r="AT48" s="95">
        <f t="shared" si="42"/>
        <v>0</v>
      </c>
      <c r="AU48" s="56">
        <f t="shared" si="42"/>
        <v>6</v>
      </c>
      <c r="AV48" s="83"/>
      <c r="AW48" s="99">
        <f t="shared" ref="AW48:BB48" si="43">SUM(AW33:AW47)</f>
        <v>0</v>
      </c>
      <c r="AX48" s="95">
        <f t="shared" si="43"/>
        <v>15</v>
      </c>
      <c r="AY48" s="95">
        <f t="shared" si="43"/>
        <v>0</v>
      </c>
      <c r="AZ48" s="95">
        <f t="shared" si="43"/>
        <v>20</v>
      </c>
      <c r="BA48" s="95">
        <f t="shared" si="43"/>
        <v>0</v>
      </c>
      <c r="BB48" s="56">
        <f t="shared" si="43"/>
        <v>8</v>
      </c>
      <c r="BC48" s="98"/>
      <c r="BD48" s="94">
        <f>SUM(BD33:BD47)</f>
        <v>40</v>
      </c>
      <c r="BE48" s="101">
        <f>SUM(BE33:BE47)</f>
        <v>9</v>
      </c>
    </row>
    <row r="49" spans="1:126" s="40" customFormat="1" ht="24.95" customHeight="1" thickBot="1" x14ac:dyDescent="0.3">
      <c r="A49" s="58"/>
      <c r="B49" s="165" t="s">
        <v>26</v>
      </c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5"/>
      <c r="X49" s="165"/>
      <c r="Y49" s="165"/>
      <c r="Z49" s="165"/>
      <c r="AA49" s="165"/>
      <c r="AB49" s="165"/>
      <c r="AC49" s="165"/>
      <c r="AD49" s="165"/>
      <c r="AE49" s="165"/>
      <c r="AF49" s="165"/>
      <c r="AG49" s="165"/>
      <c r="AH49" s="165"/>
      <c r="AI49" s="165"/>
      <c r="AJ49" s="165"/>
      <c r="AK49" s="165"/>
      <c r="AL49" s="165"/>
      <c r="AM49" s="165"/>
      <c r="AN49" s="165"/>
      <c r="AO49" s="165"/>
      <c r="AP49" s="165"/>
      <c r="AQ49" s="165"/>
      <c r="AR49" s="165"/>
      <c r="AS49" s="165"/>
      <c r="AT49" s="165"/>
      <c r="AU49" s="165"/>
      <c r="AV49" s="165"/>
      <c r="AW49" s="165"/>
      <c r="AX49" s="165"/>
      <c r="AY49" s="165"/>
      <c r="AZ49" s="165"/>
      <c r="BA49" s="165"/>
      <c r="BB49" s="165"/>
      <c r="BC49" s="165"/>
      <c r="BD49" s="165"/>
      <c r="BE49" s="166"/>
    </row>
    <row r="50" spans="1:126" s="40" customFormat="1" ht="24.95" customHeight="1" x14ac:dyDescent="0.25">
      <c r="A50" s="63">
        <v>35</v>
      </c>
      <c r="B50" s="63" t="s">
        <v>100</v>
      </c>
      <c r="C50" s="144" t="s">
        <v>101</v>
      </c>
      <c r="D50" s="63">
        <f t="shared" ref="D50:D65" si="44">SUM(E50:L50)</f>
        <v>10</v>
      </c>
      <c r="E50" s="11"/>
      <c r="F50" s="12"/>
      <c r="G50" s="12">
        <f t="shared" ref="G50:G65" si="45">O50+V50+AC50+AJ50+AR50+AX50</f>
        <v>10</v>
      </c>
      <c r="H50" s="12"/>
      <c r="I50" s="12"/>
      <c r="J50" s="12"/>
      <c r="K50" s="12"/>
      <c r="L50" s="41"/>
      <c r="M50" s="11"/>
      <c r="N50" s="12"/>
      <c r="O50" s="12"/>
      <c r="P50" s="12"/>
      <c r="Q50" s="12"/>
      <c r="R50" s="3"/>
      <c r="S50" s="76"/>
      <c r="T50" s="11"/>
      <c r="U50" s="12"/>
      <c r="V50" s="12"/>
      <c r="W50" s="12"/>
      <c r="X50" s="12"/>
      <c r="Y50" s="3"/>
      <c r="Z50" s="14"/>
      <c r="AA50" s="13"/>
      <c r="AB50" s="12"/>
      <c r="AC50" s="12"/>
      <c r="AD50" s="12"/>
      <c r="AE50" s="12"/>
      <c r="AF50" s="3"/>
      <c r="AG50" s="76"/>
      <c r="AH50" s="11"/>
      <c r="AI50" s="12"/>
      <c r="AJ50" s="12"/>
      <c r="AK50" s="12"/>
      <c r="AL50" s="12"/>
      <c r="AM50" s="12"/>
      <c r="AN50" s="3"/>
      <c r="AO50" s="15"/>
      <c r="AP50" s="13"/>
      <c r="AQ50" s="12"/>
      <c r="AR50" s="12"/>
      <c r="AS50" s="12"/>
      <c r="AT50" s="12"/>
      <c r="AU50" s="3"/>
      <c r="AV50" s="76"/>
      <c r="AW50" s="11"/>
      <c r="AX50" s="12">
        <v>10</v>
      </c>
      <c r="AY50" s="12"/>
      <c r="AZ50" s="12"/>
      <c r="BA50" s="12"/>
      <c r="BB50" s="3">
        <v>2</v>
      </c>
      <c r="BC50" s="15" t="s">
        <v>17</v>
      </c>
      <c r="BD50" s="13">
        <f t="shared" ref="BD50:BD65" si="46">R50+Y50+AF50+AN50+AU50+BB50</f>
        <v>2</v>
      </c>
      <c r="BE50" s="16"/>
    </row>
    <row r="51" spans="1:126" s="40" customFormat="1" ht="35.1" customHeight="1" x14ac:dyDescent="0.25">
      <c r="A51" s="64">
        <v>36</v>
      </c>
      <c r="B51" s="64" t="s">
        <v>102</v>
      </c>
      <c r="C51" s="145" t="s">
        <v>103</v>
      </c>
      <c r="D51" s="64">
        <f t="shared" si="44"/>
        <v>10</v>
      </c>
      <c r="E51" s="17"/>
      <c r="F51" s="10"/>
      <c r="G51" s="10">
        <f t="shared" si="45"/>
        <v>10</v>
      </c>
      <c r="H51" s="10"/>
      <c r="I51" s="10"/>
      <c r="J51" s="10"/>
      <c r="K51" s="10"/>
      <c r="L51" s="66"/>
      <c r="M51" s="45"/>
      <c r="N51" s="43"/>
      <c r="O51" s="43"/>
      <c r="P51" s="43"/>
      <c r="Q51" s="43"/>
      <c r="R51" s="46"/>
      <c r="S51" s="79"/>
      <c r="T51" s="45"/>
      <c r="U51" s="43"/>
      <c r="V51" s="43"/>
      <c r="W51" s="43"/>
      <c r="X51" s="43"/>
      <c r="Y51" s="46"/>
      <c r="Z51" s="47"/>
      <c r="AA51" s="42"/>
      <c r="AB51" s="43"/>
      <c r="AC51" s="43"/>
      <c r="AD51" s="43"/>
      <c r="AE51" s="43"/>
      <c r="AF51" s="46"/>
      <c r="AG51" s="79"/>
      <c r="AH51" s="45"/>
      <c r="AI51" s="43"/>
      <c r="AJ51" s="43"/>
      <c r="AK51" s="43"/>
      <c r="AL51" s="43"/>
      <c r="AM51" s="43"/>
      <c r="AN51" s="46"/>
      <c r="AO51" s="52"/>
      <c r="AP51" s="42"/>
      <c r="AQ51" s="43"/>
      <c r="AR51" s="43"/>
      <c r="AS51" s="43"/>
      <c r="AT51" s="43"/>
      <c r="AU51" s="46"/>
      <c r="AV51" s="79"/>
      <c r="AW51" s="45"/>
      <c r="AX51" s="43">
        <v>10</v>
      </c>
      <c r="AY51" s="43"/>
      <c r="AZ51" s="43"/>
      <c r="BA51" s="43"/>
      <c r="BB51" s="46">
        <v>2</v>
      </c>
      <c r="BC51" s="52" t="s">
        <v>17</v>
      </c>
      <c r="BD51" s="9">
        <f t="shared" si="46"/>
        <v>2</v>
      </c>
      <c r="BE51" s="21"/>
    </row>
    <row r="52" spans="1:126" s="40" customFormat="1" ht="35.1" customHeight="1" x14ac:dyDescent="0.25">
      <c r="A52" s="64">
        <v>37</v>
      </c>
      <c r="B52" s="64" t="s">
        <v>104</v>
      </c>
      <c r="C52" s="145" t="s">
        <v>105</v>
      </c>
      <c r="D52" s="64">
        <f t="shared" si="44"/>
        <v>10</v>
      </c>
      <c r="E52" s="17"/>
      <c r="F52" s="10"/>
      <c r="G52" s="10">
        <f t="shared" si="45"/>
        <v>10</v>
      </c>
      <c r="H52" s="10"/>
      <c r="I52" s="10"/>
      <c r="J52" s="10"/>
      <c r="K52" s="10"/>
      <c r="L52" s="66"/>
      <c r="M52" s="45"/>
      <c r="N52" s="43"/>
      <c r="O52" s="43"/>
      <c r="P52" s="43"/>
      <c r="Q52" s="43"/>
      <c r="R52" s="46"/>
      <c r="S52" s="79"/>
      <c r="T52" s="45"/>
      <c r="U52" s="43"/>
      <c r="V52" s="43"/>
      <c r="W52" s="43"/>
      <c r="X52" s="43"/>
      <c r="Y52" s="46"/>
      <c r="Z52" s="47"/>
      <c r="AA52" s="42"/>
      <c r="AB52" s="43"/>
      <c r="AC52" s="43"/>
      <c r="AD52" s="43"/>
      <c r="AE52" s="43"/>
      <c r="AF52" s="46"/>
      <c r="AG52" s="79"/>
      <c r="AH52" s="45"/>
      <c r="AI52" s="43"/>
      <c r="AJ52" s="43"/>
      <c r="AK52" s="43"/>
      <c r="AL52" s="43"/>
      <c r="AM52" s="43"/>
      <c r="AN52" s="46"/>
      <c r="AO52" s="52"/>
      <c r="AP52" s="42"/>
      <c r="AQ52" s="43"/>
      <c r="AR52" s="43"/>
      <c r="AS52" s="43"/>
      <c r="AT52" s="43"/>
      <c r="AU52" s="46"/>
      <c r="AV52" s="79"/>
      <c r="AW52" s="45"/>
      <c r="AX52" s="43">
        <v>10</v>
      </c>
      <c r="AY52" s="43"/>
      <c r="AZ52" s="43"/>
      <c r="BA52" s="43"/>
      <c r="BB52" s="46">
        <v>2</v>
      </c>
      <c r="BC52" s="52" t="s">
        <v>17</v>
      </c>
      <c r="BD52" s="9">
        <f t="shared" si="46"/>
        <v>2</v>
      </c>
      <c r="BE52" s="21"/>
    </row>
    <row r="53" spans="1:126" s="40" customFormat="1" ht="24.95" customHeight="1" x14ac:dyDescent="0.25">
      <c r="A53" s="64">
        <v>38</v>
      </c>
      <c r="B53" s="64" t="s">
        <v>106</v>
      </c>
      <c r="C53" s="145" t="s">
        <v>107</v>
      </c>
      <c r="D53" s="64">
        <f t="shared" si="44"/>
        <v>10</v>
      </c>
      <c r="E53" s="17"/>
      <c r="F53" s="10"/>
      <c r="G53" s="10">
        <f t="shared" si="45"/>
        <v>10</v>
      </c>
      <c r="H53" s="10"/>
      <c r="I53" s="10"/>
      <c r="J53" s="10"/>
      <c r="K53" s="10"/>
      <c r="L53" s="66"/>
      <c r="M53" s="45"/>
      <c r="N53" s="43"/>
      <c r="O53" s="43"/>
      <c r="P53" s="43"/>
      <c r="Q53" s="43"/>
      <c r="R53" s="46"/>
      <c r="S53" s="79"/>
      <c r="T53" s="45"/>
      <c r="U53" s="43"/>
      <c r="V53" s="43"/>
      <c r="W53" s="43"/>
      <c r="X53" s="43"/>
      <c r="Y53" s="46"/>
      <c r="Z53" s="47"/>
      <c r="AA53" s="42"/>
      <c r="AB53" s="43"/>
      <c r="AC53" s="43"/>
      <c r="AD53" s="43"/>
      <c r="AE53" s="43"/>
      <c r="AF53" s="46"/>
      <c r="AG53" s="79"/>
      <c r="AH53" s="45"/>
      <c r="AI53" s="43"/>
      <c r="AJ53" s="43"/>
      <c r="AK53" s="43"/>
      <c r="AL53" s="43"/>
      <c r="AM53" s="43"/>
      <c r="AN53" s="46"/>
      <c r="AO53" s="52"/>
      <c r="AP53" s="42"/>
      <c r="AQ53" s="43"/>
      <c r="AR53" s="43"/>
      <c r="AS53" s="43"/>
      <c r="AT53" s="43"/>
      <c r="AU53" s="46"/>
      <c r="AV53" s="79"/>
      <c r="AW53" s="45"/>
      <c r="AX53" s="43">
        <v>10</v>
      </c>
      <c r="AY53" s="43"/>
      <c r="AZ53" s="43"/>
      <c r="BA53" s="43"/>
      <c r="BB53" s="46">
        <v>2</v>
      </c>
      <c r="BC53" s="52" t="s">
        <v>17</v>
      </c>
      <c r="BD53" s="9">
        <f t="shared" si="46"/>
        <v>2</v>
      </c>
      <c r="BE53" s="21"/>
    </row>
    <row r="54" spans="1:126" s="40" customFormat="1" ht="24.95" customHeight="1" x14ac:dyDescent="0.25">
      <c r="A54" s="64">
        <v>39</v>
      </c>
      <c r="B54" s="64" t="s">
        <v>108</v>
      </c>
      <c r="C54" s="145" t="s">
        <v>109</v>
      </c>
      <c r="D54" s="64">
        <f t="shared" si="44"/>
        <v>10</v>
      </c>
      <c r="E54" s="17"/>
      <c r="F54" s="10"/>
      <c r="G54" s="10">
        <f t="shared" si="45"/>
        <v>10</v>
      </c>
      <c r="H54" s="10"/>
      <c r="I54" s="10"/>
      <c r="J54" s="10"/>
      <c r="K54" s="10"/>
      <c r="L54" s="66"/>
      <c r="M54" s="45"/>
      <c r="N54" s="43"/>
      <c r="O54" s="43"/>
      <c r="P54" s="43"/>
      <c r="Q54" s="43"/>
      <c r="R54" s="46"/>
      <c r="S54" s="79"/>
      <c r="T54" s="45"/>
      <c r="U54" s="43"/>
      <c r="V54" s="43"/>
      <c r="W54" s="43"/>
      <c r="X54" s="43"/>
      <c r="Y54" s="46"/>
      <c r="Z54" s="47"/>
      <c r="AA54" s="42"/>
      <c r="AB54" s="43"/>
      <c r="AC54" s="43">
        <v>10</v>
      </c>
      <c r="AD54" s="43"/>
      <c r="AE54" s="43"/>
      <c r="AF54" s="46">
        <v>2</v>
      </c>
      <c r="AG54" s="79" t="s">
        <v>17</v>
      </c>
      <c r="AH54" s="45"/>
      <c r="AI54" s="43"/>
      <c r="AJ54" s="43"/>
      <c r="AK54" s="43"/>
      <c r="AL54" s="43"/>
      <c r="AM54" s="43"/>
      <c r="AN54" s="46"/>
      <c r="AO54" s="52"/>
      <c r="AP54" s="42"/>
      <c r="AQ54" s="43"/>
      <c r="AR54" s="43"/>
      <c r="AS54" s="43"/>
      <c r="AT54" s="43"/>
      <c r="AU54" s="46"/>
      <c r="AV54" s="79"/>
      <c r="AW54" s="45"/>
      <c r="AX54" s="43"/>
      <c r="AY54" s="43"/>
      <c r="AZ54" s="43"/>
      <c r="BA54" s="43"/>
      <c r="BB54" s="46"/>
      <c r="BC54" s="52"/>
      <c r="BD54" s="9">
        <f t="shared" si="46"/>
        <v>2</v>
      </c>
      <c r="BE54" s="21"/>
    </row>
    <row r="55" spans="1:126" s="40" customFormat="1" ht="35.1" customHeight="1" x14ac:dyDescent="0.25">
      <c r="A55" s="64">
        <v>40</v>
      </c>
      <c r="B55" s="64" t="s">
        <v>110</v>
      </c>
      <c r="C55" s="145" t="s">
        <v>111</v>
      </c>
      <c r="D55" s="64">
        <f t="shared" si="44"/>
        <v>10</v>
      </c>
      <c r="E55" s="17"/>
      <c r="F55" s="10"/>
      <c r="G55" s="10">
        <f t="shared" si="45"/>
        <v>10</v>
      </c>
      <c r="H55" s="10"/>
      <c r="I55" s="10"/>
      <c r="J55" s="10"/>
      <c r="K55" s="10"/>
      <c r="L55" s="66"/>
      <c r="M55" s="45"/>
      <c r="N55" s="43"/>
      <c r="O55" s="43"/>
      <c r="P55" s="43"/>
      <c r="Q55" s="43"/>
      <c r="R55" s="46"/>
      <c r="S55" s="79"/>
      <c r="T55" s="45"/>
      <c r="U55" s="43"/>
      <c r="V55" s="43"/>
      <c r="W55" s="43"/>
      <c r="X55" s="43"/>
      <c r="Y55" s="46"/>
      <c r="Z55" s="47"/>
      <c r="AA55" s="42"/>
      <c r="AB55" s="43"/>
      <c r="AC55" s="43">
        <v>10</v>
      </c>
      <c r="AD55" s="43"/>
      <c r="AE55" s="43"/>
      <c r="AF55" s="46">
        <v>2</v>
      </c>
      <c r="AG55" s="79" t="s">
        <v>17</v>
      </c>
      <c r="AH55" s="45"/>
      <c r="AI55" s="43"/>
      <c r="AJ55" s="43"/>
      <c r="AK55" s="43"/>
      <c r="AL55" s="43"/>
      <c r="AM55" s="43"/>
      <c r="AN55" s="46"/>
      <c r="AO55" s="52"/>
      <c r="AP55" s="42"/>
      <c r="AQ55" s="43"/>
      <c r="AR55" s="43"/>
      <c r="AS55" s="43"/>
      <c r="AT55" s="43"/>
      <c r="AU55" s="46"/>
      <c r="AV55" s="79"/>
      <c r="AW55" s="45"/>
      <c r="AX55" s="43"/>
      <c r="AY55" s="43"/>
      <c r="AZ55" s="43"/>
      <c r="BA55" s="43"/>
      <c r="BB55" s="46"/>
      <c r="BC55" s="52"/>
      <c r="BD55" s="9">
        <f t="shared" si="46"/>
        <v>2</v>
      </c>
      <c r="BE55" s="21"/>
    </row>
    <row r="56" spans="1:126" s="40" customFormat="1" ht="24.95" customHeight="1" x14ac:dyDescent="0.25">
      <c r="A56" s="64">
        <v>41</v>
      </c>
      <c r="B56" s="64" t="s">
        <v>112</v>
      </c>
      <c r="C56" s="145" t="s">
        <v>113</v>
      </c>
      <c r="D56" s="64">
        <f t="shared" si="44"/>
        <v>10</v>
      </c>
      <c r="E56" s="17"/>
      <c r="F56" s="10"/>
      <c r="G56" s="10">
        <f t="shared" si="45"/>
        <v>10</v>
      </c>
      <c r="H56" s="10"/>
      <c r="I56" s="10"/>
      <c r="J56" s="10"/>
      <c r="K56" s="10"/>
      <c r="L56" s="66"/>
      <c r="M56" s="45"/>
      <c r="N56" s="43"/>
      <c r="O56" s="43"/>
      <c r="P56" s="43"/>
      <c r="Q56" s="43"/>
      <c r="R56" s="46"/>
      <c r="S56" s="79"/>
      <c r="T56" s="45"/>
      <c r="U56" s="43"/>
      <c r="V56" s="43"/>
      <c r="W56" s="43"/>
      <c r="X56" s="43"/>
      <c r="Y56" s="46"/>
      <c r="Z56" s="47"/>
      <c r="AA56" s="42"/>
      <c r="AB56" s="43"/>
      <c r="AC56" s="43">
        <v>10</v>
      </c>
      <c r="AD56" s="43"/>
      <c r="AE56" s="43"/>
      <c r="AF56" s="46">
        <v>2</v>
      </c>
      <c r="AG56" s="79" t="s">
        <v>17</v>
      </c>
      <c r="AH56" s="45"/>
      <c r="AI56" s="43"/>
      <c r="AJ56" s="43"/>
      <c r="AK56" s="43"/>
      <c r="AL56" s="43"/>
      <c r="AM56" s="43"/>
      <c r="AN56" s="46"/>
      <c r="AO56" s="52"/>
      <c r="AP56" s="42"/>
      <c r="AQ56" s="43"/>
      <c r="AR56" s="43"/>
      <c r="AS56" s="43"/>
      <c r="AT56" s="43"/>
      <c r="AU56" s="46"/>
      <c r="AV56" s="77"/>
      <c r="AW56" s="45"/>
      <c r="AX56" s="43"/>
      <c r="AY56" s="43"/>
      <c r="AZ56" s="43"/>
      <c r="BA56" s="43"/>
      <c r="BB56" s="46"/>
      <c r="BC56" s="52"/>
      <c r="BD56" s="9">
        <f t="shared" si="46"/>
        <v>2</v>
      </c>
      <c r="BE56" s="21"/>
    </row>
    <row r="57" spans="1:126" s="40" customFormat="1" ht="35.1" customHeight="1" x14ac:dyDescent="0.25">
      <c r="A57" s="64">
        <v>42</v>
      </c>
      <c r="B57" s="64" t="s">
        <v>114</v>
      </c>
      <c r="C57" s="145" t="s">
        <v>115</v>
      </c>
      <c r="D57" s="64">
        <f t="shared" si="44"/>
        <v>10</v>
      </c>
      <c r="E57" s="17"/>
      <c r="F57" s="10"/>
      <c r="G57" s="10">
        <f t="shared" si="45"/>
        <v>10</v>
      </c>
      <c r="H57" s="10"/>
      <c r="I57" s="10"/>
      <c r="J57" s="10"/>
      <c r="K57" s="10"/>
      <c r="L57" s="66"/>
      <c r="M57" s="45"/>
      <c r="N57" s="43"/>
      <c r="O57" s="43"/>
      <c r="P57" s="43"/>
      <c r="Q57" s="43"/>
      <c r="R57" s="46"/>
      <c r="S57" s="79"/>
      <c r="T57" s="45"/>
      <c r="U57" s="43"/>
      <c r="V57" s="43"/>
      <c r="W57" s="43"/>
      <c r="X57" s="43"/>
      <c r="Y57" s="46"/>
      <c r="Z57" s="47"/>
      <c r="AA57" s="42"/>
      <c r="AB57" s="43"/>
      <c r="AC57" s="43">
        <v>10</v>
      </c>
      <c r="AD57" s="43"/>
      <c r="AE57" s="43"/>
      <c r="AF57" s="46">
        <v>2</v>
      </c>
      <c r="AG57" s="79" t="s">
        <v>17</v>
      </c>
      <c r="AH57" s="45"/>
      <c r="AI57" s="43"/>
      <c r="AJ57" s="43"/>
      <c r="AK57" s="43"/>
      <c r="AL57" s="43"/>
      <c r="AM57" s="43"/>
      <c r="AN57" s="46"/>
      <c r="AO57" s="52"/>
      <c r="AP57" s="42"/>
      <c r="AQ57" s="43"/>
      <c r="AR57" s="43"/>
      <c r="AS57" s="43"/>
      <c r="AT57" s="43"/>
      <c r="AU57" s="46"/>
      <c r="AV57" s="79"/>
      <c r="AW57" s="45"/>
      <c r="AX57" s="43"/>
      <c r="AY57" s="43"/>
      <c r="AZ57" s="43"/>
      <c r="BA57" s="43"/>
      <c r="BB57" s="46"/>
      <c r="BC57" s="52"/>
      <c r="BD57" s="9">
        <f t="shared" si="46"/>
        <v>2</v>
      </c>
      <c r="BE57" s="21"/>
    </row>
    <row r="58" spans="1:126" s="40" customFormat="1" ht="35.1" customHeight="1" x14ac:dyDescent="0.25">
      <c r="A58" s="64">
        <v>43</v>
      </c>
      <c r="B58" s="64" t="s">
        <v>116</v>
      </c>
      <c r="C58" s="145" t="s">
        <v>117</v>
      </c>
      <c r="D58" s="64">
        <f t="shared" si="44"/>
        <v>10</v>
      </c>
      <c r="E58" s="17"/>
      <c r="F58" s="10"/>
      <c r="G58" s="10">
        <f t="shared" si="45"/>
        <v>10</v>
      </c>
      <c r="H58" s="10"/>
      <c r="I58" s="10"/>
      <c r="J58" s="10"/>
      <c r="K58" s="10"/>
      <c r="L58" s="66"/>
      <c r="M58" s="45"/>
      <c r="N58" s="43"/>
      <c r="O58" s="43"/>
      <c r="P58" s="43"/>
      <c r="Q58" s="43"/>
      <c r="R58" s="46"/>
      <c r="S58" s="79"/>
      <c r="T58" s="45"/>
      <c r="U58" s="43"/>
      <c r="V58" s="43"/>
      <c r="W58" s="43"/>
      <c r="X58" s="43"/>
      <c r="Y58" s="46"/>
      <c r="Z58" s="47"/>
      <c r="AA58" s="42"/>
      <c r="AB58" s="43"/>
      <c r="AC58" s="43"/>
      <c r="AD58" s="43"/>
      <c r="AE58" s="43"/>
      <c r="AF58" s="46"/>
      <c r="AG58" s="79"/>
      <c r="AH58" s="45"/>
      <c r="AI58" s="43"/>
      <c r="AJ58" s="43">
        <v>10</v>
      </c>
      <c r="AK58" s="43"/>
      <c r="AL58" s="43"/>
      <c r="AM58" s="43"/>
      <c r="AN58" s="46">
        <v>2</v>
      </c>
      <c r="AO58" s="52" t="s">
        <v>17</v>
      </c>
      <c r="AP58" s="42"/>
      <c r="AQ58" s="43"/>
      <c r="AR58" s="43"/>
      <c r="AS58" s="43"/>
      <c r="AT58" s="43"/>
      <c r="AU58" s="46"/>
      <c r="AV58" s="79"/>
      <c r="AW58" s="45"/>
      <c r="AX58" s="43"/>
      <c r="AY58" s="43"/>
      <c r="AZ58" s="43"/>
      <c r="BA58" s="43"/>
      <c r="BB58" s="46"/>
      <c r="BC58" s="52"/>
      <c r="BD58" s="9">
        <f t="shared" si="46"/>
        <v>2</v>
      </c>
      <c r="BE58" s="21"/>
    </row>
    <row r="59" spans="1:126" s="40" customFormat="1" ht="24.95" customHeight="1" x14ac:dyDescent="0.25">
      <c r="A59" s="64">
        <v>44</v>
      </c>
      <c r="B59" s="64" t="s">
        <v>118</v>
      </c>
      <c r="C59" s="145" t="s">
        <v>28</v>
      </c>
      <c r="D59" s="64">
        <f t="shared" si="44"/>
        <v>10</v>
      </c>
      <c r="E59" s="17"/>
      <c r="F59" s="10"/>
      <c r="G59" s="10">
        <f t="shared" si="45"/>
        <v>10</v>
      </c>
      <c r="H59" s="10"/>
      <c r="I59" s="10"/>
      <c r="J59" s="10"/>
      <c r="K59" s="10"/>
      <c r="L59" s="66"/>
      <c r="M59" s="45"/>
      <c r="N59" s="43"/>
      <c r="O59" s="43"/>
      <c r="P59" s="43"/>
      <c r="Q59" s="43"/>
      <c r="R59" s="46"/>
      <c r="S59" s="79"/>
      <c r="T59" s="45"/>
      <c r="U59" s="43"/>
      <c r="V59" s="43"/>
      <c r="W59" s="43"/>
      <c r="X59" s="43"/>
      <c r="Y59" s="46"/>
      <c r="Z59" s="47"/>
      <c r="AA59" s="42"/>
      <c r="AB59" s="43"/>
      <c r="AC59" s="43"/>
      <c r="AD59" s="43"/>
      <c r="AE59" s="43"/>
      <c r="AF59" s="46"/>
      <c r="AG59" s="79"/>
      <c r="AH59" s="45"/>
      <c r="AI59" s="43"/>
      <c r="AJ59" s="43">
        <v>10</v>
      </c>
      <c r="AK59" s="43"/>
      <c r="AL59" s="43"/>
      <c r="AM59" s="43"/>
      <c r="AN59" s="46">
        <v>2</v>
      </c>
      <c r="AO59" s="52" t="s">
        <v>17</v>
      </c>
      <c r="AP59" s="42"/>
      <c r="AQ59" s="43"/>
      <c r="AR59" s="43"/>
      <c r="AS59" s="43"/>
      <c r="AT59" s="43"/>
      <c r="AU59" s="46"/>
      <c r="AV59" s="79"/>
      <c r="AW59" s="45"/>
      <c r="AX59" s="43"/>
      <c r="AY59" s="43"/>
      <c r="AZ59" s="43"/>
      <c r="BA59" s="43"/>
      <c r="BB59" s="46"/>
      <c r="BC59" s="52"/>
      <c r="BD59" s="9">
        <f t="shared" si="46"/>
        <v>2</v>
      </c>
      <c r="BE59" s="21"/>
    </row>
    <row r="60" spans="1:126" s="40" customFormat="1" ht="24.95" customHeight="1" x14ac:dyDescent="0.25">
      <c r="A60" s="64">
        <v>45</v>
      </c>
      <c r="B60" s="64" t="s">
        <v>119</v>
      </c>
      <c r="C60" s="145" t="s">
        <v>120</v>
      </c>
      <c r="D60" s="64">
        <f t="shared" si="44"/>
        <v>10</v>
      </c>
      <c r="E60" s="17"/>
      <c r="F60" s="10"/>
      <c r="G60" s="10">
        <f t="shared" si="45"/>
        <v>10</v>
      </c>
      <c r="H60" s="10"/>
      <c r="I60" s="10"/>
      <c r="J60" s="10"/>
      <c r="K60" s="10"/>
      <c r="L60" s="66"/>
      <c r="M60" s="45"/>
      <c r="N60" s="43"/>
      <c r="O60" s="43"/>
      <c r="P60" s="43"/>
      <c r="Q60" s="43"/>
      <c r="R60" s="46"/>
      <c r="S60" s="79"/>
      <c r="T60" s="45"/>
      <c r="U60" s="43"/>
      <c r="V60" s="43"/>
      <c r="W60" s="43"/>
      <c r="X60" s="43"/>
      <c r="Y60" s="46"/>
      <c r="Z60" s="47"/>
      <c r="AA60" s="42"/>
      <c r="AB60" s="43"/>
      <c r="AC60" s="43"/>
      <c r="AD60" s="43"/>
      <c r="AE60" s="43"/>
      <c r="AF60" s="46"/>
      <c r="AG60" s="79"/>
      <c r="AH60" s="45"/>
      <c r="AI60" s="43"/>
      <c r="AJ60" s="43">
        <v>10</v>
      </c>
      <c r="AK60" s="43"/>
      <c r="AL60" s="43"/>
      <c r="AM60" s="43"/>
      <c r="AN60" s="46">
        <v>2</v>
      </c>
      <c r="AO60" s="52" t="s">
        <v>17</v>
      </c>
      <c r="AP60" s="42"/>
      <c r="AQ60" s="43"/>
      <c r="AR60" s="43"/>
      <c r="AS60" s="43"/>
      <c r="AT60" s="43"/>
      <c r="AU60" s="46"/>
      <c r="AV60" s="79"/>
      <c r="AW60" s="45"/>
      <c r="AX60" s="43"/>
      <c r="AY60" s="43"/>
      <c r="AZ60" s="43"/>
      <c r="BA60" s="43"/>
      <c r="BB60" s="46"/>
      <c r="BC60" s="52"/>
      <c r="BD60" s="9">
        <f t="shared" si="46"/>
        <v>2</v>
      </c>
      <c r="BE60" s="21"/>
    </row>
    <row r="61" spans="1:126" s="40" customFormat="1" ht="35.1" customHeight="1" x14ac:dyDescent="0.25">
      <c r="A61" s="64">
        <v>46</v>
      </c>
      <c r="B61" s="64" t="s">
        <v>121</v>
      </c>
      <c r="C61" s="145" t="s">
        <v>122</v>
      </c>
      <c r="D61" s="64">
        <f t="shared" si="44"/>
        <v>10</v>
      </c>
      <c r="E61" s="17"/>
      <c r="F61" s="10"/>
      <c r="G61" s="10">
        <f t="shared" si="45"/>
        <v>10</v>
      </c>
      <c r="H61" s="10"/>
      <c r="I61" s="10"/>
      <c r="J61" s="10"/>
      <c r="K61" s="10"/>
      <c r="L61" s="66"/>
      <c r="M61" s="45"/>
      <c r="N61" s="43"/>
      <c r="O61" s="43"/>
      <c r="P61" s="43"/>
      <c r="Q61" s="43"/>
      <c r="R61" s="46"/>
      <c r="S61" s="79"/>
      <c r="T61" s="45"/>
      <c r="U61" s="43"/>
      <c r="V61" s="43"/>
      <c r="W61" s="43"/>
      <c r="X61" s="43"/>
      <c r="Y61" s="46"/>
      <c r="Z61" s="47"/>
      <c r="AA61" s="42"/>
      <c r="AB61" s="43"/>
      <c r="AC61" s="43"/>
      <c r="AD61" s="43"/>
      <c r="AE61" s="43"/>
      <c r="AF61" s="46"/>
      <c r="AG61" s="79"/>
      <c r="AH61" s="45"/>
      <c r="AI61" s="43"/>
      <c r="AJ61" s="43">
        <v>10</v>
      </c>
      <c r="AK61" s="43"/>
      <c r="AL61" s="43"/>
      <c r="AM61" s="43"/>
      <c r="AN61" s="46">
        <v>2</v>
      </c>
      <c r="AO61" s="52" t="s">
        <v>17</v>
      </c>
      <c r="AP61" s="42"/>
      <c r="AQ61" s="43"/>
      <c r="AR61" s="43"/>
      <c r="AS61" s="43"/>
      <c r="AT61" s="43"/>
      <c r="AU61" s="46"/>
      <c r="AV61" s="79"/>
      <c r="AW61" s="45"/>
      <c r="AX61" s="43"/>
      <c r="AY61" s="43"/>
      <c r="AZ61" s="43"/>
      <c r="BA61" s="43"/>
      <c r="BB61" s="46"/>
      <c r="BC61" s="52"/>
      <c r="BD61" s="9">
        <f t="shared" si="46"/>
        <v>2</v>
      </c>
      <c r="BE61" s="21"/>
    </row>
    <row r="62" spans="1:126" s="40" customFormat="1" ht="35.1" customHeight="1" x14ac:dyDescent="0.25">
      <c r="A62" s="64">
        <v>47</v>
      </c>
      <c r="B62" s="64" t="s">
        <v>123</v>
      </c>
      <c r="C62" s="145" t="s">
        <v>124</v>
      </c>
      <c r="D62" s="64">
        <f t="shared" si="44"/>
        <v>10</v>
      </c>
      <c r="E62" s="17"/>
      <c r="F62" s="10"/>
      <c r="G62" s="10">
        <f t="shared" si="45"/>
        <v>10</v>
      </c>
      <c r="H62" s="10"/>
      <c r="I62" s="10"/>
      <c r="J62" s="10"/>
      <c r="K62" s="10"/>
      <c r="L62" s="66"/>
      <c r="M62" s="45"/>
      <c r="N62" s="43"/>
      <c r="O62" s="43"/>
      <c r="P62" s="43"/>
      <c r="Q62" s="43"/>
      <c r="R62" s="46"/>
      <c r="S62" s="79"/>
      <c r="T62" s="45"/>
      <c r="U62" s="43"/>
      <c r="V62" s="43"/>
      <c r="W62" s="43"/>
      <c r="X62" s="43"/>
      <c r="Y62" s="46"/>
      <c r="Z62" s="47"/>
      <c r="AA62" s="42"/>
      <c r="AB62" s="43"/>
      <c r="AC62" s="43"/>
      <c r="AD62" s="43"/>
      <c r="AE62" s="43"/>
      <c r="AF62" s="46"/>
      <c r="AG62" s="79"/>
      <c r="AH62" s="45"/>
      <c r="AI62" s="43"/>
      <c r="AJ62" s="43"/>
      <c r="AK62" s="43"/>
      <c r="AL62" s="43"/>
      <c r="AM62" s="43"/>
      <c r="AN62" s="46"/>
      <c r="AO62" s="52"/>
      <c r="AP62" s="42"/>
      <c r="AQ62" s="43"/>
      <c r="AR62" s="43">
        <v>10</v>
      </c>
      <c r="AS62" s="43"/>
      <c r="AT62" s="43"/>
      <c r="AU62" s="46">
        <v>2</v>
      </c>
      <c r="AV62" s="79" t="s">
        <v>17</v>
      </c>
      <c r="AW62" s="45"/>
      <c r="AX62" s="43"/>
      <c r="AY62" s="43"/>
      <c r="AZ62" s="43"/>
      <c r="BA62" s="43"/>
      <c r="BB62" s="46"/>
      <c r="BC62" s="52"/>
      <c r="BD62" s="9">
        <f t="shared" si="46"/>
        <v>2</v>
      </c>
      <c r="BE62" s="21"/>
    </row>
    <row r="63" spans="1:126" s="40" customFormat="1" ht="24.95" customHeight="1" x14ac:dyDescent="0.25">
      <c r="A63" s="64">
        <v>48</v>
      </c>
      <c r="B63" s="64" t="s">
        <v>125</v>
      </c>
      <c r="C63" s="145" t="s">
        <v>27</v>
      </c>
      <c r="D63" s="64">
        <f t="shared" si="44"/>
        <v>10</v>
      </c>
      <c r="E63" s="17"/>
      <c r="F63" s="10"/>
      <c r="G63" s="10">
        <f t="shared" si="45"/>
        <v>10</v>
      </c>
      <c r="H63" s="10"/>
      <c r="I63" s="10"/>
      <c r="J63" s="10"/>
      <c r="K63" s="10"/>
      <c r="L63" s="66"/>
      <c r="M63" s="17"/>
      <c r="N63" s="10"/>
      <c r="O63" s="10"/>
      <c r="P63" s="10"/>
      <c r="Q63" s="10"/>
      <c r="R63" s="18"/>
      <c r="S63" s="77"/>
      <c r="T63" s="17"/>
      <c r="U63" s="10"/>
      <c r="V63" s="10"/>
      <c r="W63" s="10"/>
      <c r="X63" s="10"/>
      <c r="Y63" s="18"/>
      <c r="Z63" s="19"/>
      <c r="AA63" s="9"/>
      <c r="AB63" s="10"/>
      <c r="AC63" s="10"/>
      <c r="AD63" s="10"/>
      <c r="AE63" s="10"/>
      <c r="AF63" s="18"/>
      <c r="AG63" s="77"/>
      <c r="AH63" s="17"/>
      <c r="AI63" s="10"/>
      <c r="AJ63" s="10"/>
      <c r="AK63" s="10"/>
      <c r="AL63" s="10"/>
      <c r="AM63" s="10"/>
      <c r="AN63" s="18"/>
      <c r="AO63" s="20"/>
      <c r="AP63" s="9"/>
      <c r="AQ63" s="10"/>
      <c r="AR63" s="10">
        <v>10</v>
      </c>
      <c r="AS63" s="10"/>
      <c r="AT63" s="10"/>
      <c r="AU63" s="18">
        <v>2</v>
      </c>
      <c r="AV63" s="77" t="s">
        <v>17</v>
      </c>
      <c r="AW63" s="17"/>
      <c r="AX63" s="10"/>
      <c r="AY63" s="10"/>
      <c r="AZ63" s="10"/>
      <c r="BA63" s="10"/>
      <c r="BB63" s="18"/>
      <c r="BC63" s="20"/>
      <c r="BD63" s="9">
        <f t="shared" si="46"/>
        <v>2</v>
      </c>
      <c r="BE63" s="21"/>
    </row>
    <row r="64" spans="1:126" s="40" customFormat="1" ht="24.95" customHeight="1" x14ac:dyDescent="0.25">
      <c r="A64" s="64">
        <v>49</v>
      </c>
      <c r="B64" s="64" t="s">
        <v>126</v>
      </c>
      <c r="C64" s="145" t="s">
        <v>127</v>
      </c>
      <c r="D64" s="64">
        <f t="shared" si="44"/>
        <v>10</v>
      </c>
      <c r="E64" s="17"/>
      <c r="F64" s="10"/>
      <c r="G64" s="10">
        <f t="shared" si="45"/>
        <v>10</v>
      </c>
      <c r="H64" s="10"/>
      <c r="I64" s="10"/>
      <c r="J64" s="10"/>
      <c r="K64" s="10"/>
      <c r="L64" s="66"/>
      <c r="M64" s="17"/>
      <c r="N64" s="10"/>
      <c r="O64" s="10"/>
      <c r="P64" s="10"/>
      <c r="Q64" s="10"/>
      <c r="R64" s="18"/>
      <c r="S64" s="77"/>
      <c r="T64" s="17"/>
      <c r="U64" s="10"/>
      <c r="V64" s="10"/>
      <c r="W64" s="10"/>
      <c r="X64" s="10"/>
      <c r="Y64" s="18"/>
      <c r="Z64" s="19"/>
      <c r="AA64" s="9"/>
      <c r="AB64" s="10"/>
      <c r="AC64" s="10"/>
      <c r="AD64" s="10"/>
      <c r="AE64" s="10"/>
      <c r="AF64" s="18"/>
      <c r="AG64" s="77"/>
      <c r="AH64" s="17"/>
      <c r="AI64" s="10"/>
      <c r="AJ64" s="10"/>
      <c r="AK64" s="10"/>
      <c r="AL64" s="10"/>
      <c r="AM64" s="10"/>
      <c r="AN64" s="18"/>
      <c r="AO64" s="20"/>
      <c r="AP64" s="9"/>
      <c r="AQ64" s="10"/>
      <c r="AR64" s="10">
        <v>10</v>
      </c>
      <c r="AS64" s="10"/>
      <c r="AT64" s="10"/>
      <c r="AU64" s="18">
        <v>2</v>
      </c>
      <c r="AV64" s="77" t="s">
        <v>17</v>
      </c>
      <c r="AW64" s="17"/>
      <c r="AX64" s="10"/>
      <c r="AY64" s="10"/>
      <c r="AZ64" s="10"/>
      <c r="BA64" s="10"/>
      <c r="BB64" s="18"/>
      <c r="BC64" s="20"/>
      <c r="BD64" s="9">
        <f t="shared" si="46"/>
        <v>2</v>
      </c>
      <c r="BE64" s="21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  <c r="CC64" s="30"/>
      <c r="CD64" s="30"/>
      <c r="CE64" s="30"/>
      <c r="CF64" s="30"/>
      <c r="CG64" s="30"/>
      <c r="CH64" s="30"/>
      <c r="CI64" s="30"/>
      <c r="CJ64" s="30"/>
      <c r="CK64" s="30"/>
      <c r="CL64" s="30"/>
      <c r="CM64" s="30"/>
      <c r="CN64" s="30"/>
      <c r="CO64" s="30"/>
      <c r="CP64" s="30"/>
      <c r="CQ64" s="30"/>
      <c r="CR64" s="30"/>
      <c r="CS64" s="30"/>
      <c r="CT64" s="30"/>
      <c r="CU64" s="30"/>
      <c r="CV64" s="30"/>
      <c r="CW64" s="30"/>
      <c r="CX64" s="30"/>
      <c r="CY64" s="30"/>
      <c r="CZ64" s="30"/>
      <c r="DA64" s="30"/>
      <c r="DB64" s="30"/>
      <c r="DC64" s="30"/>
      <c r="DD64" s="30"/>
      <c r="DE64" s="30"/>
      <c r="DF64" s="30"/>
      <c r="DG64" s="30"/>
      <c r="DH64" s="30"/>
      <c r="DI64" s="30"/>
      <c r="DJ64" s="30"/>
      <c r="DK64" s="30"/>
      <c r="DL64" s="30"/>
      <c r="DM64" s="30"/>
      <c r="DN64" s="30"/>
      <c r="DO64" s="30"/>
      <c r="DP64" s="30"/>
      <c r="DQ64" s="30"/>
      <c r="DR64" s="30"/>
      <c r="DS64" s="30"/>
      <c r="DT64" s="30"/>
      <c r="DU64" s="30"/>
      <c r="DV64" s="30"/>
    </row>
    <row r="65" spans="1:126" s="40" customFormat="1" ht="35.1" customHeight="1" thickBot="1" x14ac:dyDescent="0.3">
      <c r="A65" s="65">
        <v>50</v>
      </c>
      <c r="B65" s="65" t="s">
        <v>128</v>
      </c>
      <c r="C65" s="146" t="s">
        <v>129</v>
      </c>
      <c r="D65" s="65">
        <f t="shared" si="44"/>
        <v>10</v>
      </c>
      <c r="E65" s="50"/>
      <c r="F65" s="49"/>
      <c r="G65" s="49">
        <f t="shared" si="45"/>
        <v>10</v>
      </c>
      <c r="H65" s="49"/>
      <c r="I65" s="49"/>
      <c r="J65" s="49"/>
      <c r="K65" s="49"/>
      <c r="L65" s="92"/>
      <c r="M65" s="50"/>
      <c r="N65" s="49"/>
      <c r="O65" s="49"/>
      <c r="P65" s="49"/>
      <c r="Q65" s="49"/>
      <c r="R65" s="51"/>
      <c r="S65" s="81"/>
      <c r="T65" s="50"/>
      <c r="U65" s="49"/>
      <c r="V65" s="49"/>
      <c r="W65" s="49"/>
      <c r="X65" s="49"/>
      <c r="Y65" s="51"/>
      <c r="Z65" s="93"/>
      <c r="AA65" s="53"/>
      <c r="AB65" s="49"/>
      <c r="AC65" s="49"/>
      <c r="AD65" s="49"/>
      <c r="AE65" s="49"/>
      <c r="AF65" s="51"/>
      <c r="AG65" s="81"/>
      <c r="AH65" s="50"/>
      <c r="AI65" s="49"/>
      <c r="AJ65" s="49"/>
      <c r="AK65" s="49"/>
      <c r="AL65" s="49"/>
      <c r="AM65" s="49"/>
      <c r="AN65" s="51"/>
      <c r="AO65" s="82"/>
      <c r="AP65" s="53"/>
      <c r="AQ65" s="49"/>
      <c r="AR65" s="49">
        <v>10</v>
      </c>
      <c r="AS65" s="49"/>
      <c r="AT65" s="49"/>
      <c r="AU65" s="51">
        <v>2</v>
      </c>
      <c r="AV65" s="81" t="s">
        <v>17</v>
      </c>
      <c r="AW65" s="50"/>
      <c r="AX65" s="49"/>
      <c r="AY65" s="49"/>
      <c r="AZ65" s="49"/>
      <c r="BA65" s="49"/>
      <c r="BB65" s="51"/>
      <c r="BC65" s="82"/>
      <c r="BD65" s="53">
        <f t="shared" si="46"/>
        <v>2</v>
      </c>
      <c r="BE65" s="54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30"/>
      <c r="CK65" s="30"/>
      <c r="CL65" s="30"/>
      <c r="CM65" s="30"/>
      <c r="CN65" s="30"/>
      <c r="CO65" s="30"/>
      <c r="CP65" s="30"/>
      <c r="CQ65" s="30"/>
      <c r="CR65" s="30"/>
      <c r="CS65" s="30"/>
      <c r="CT65" s="30"/>
      <c r="CU65" s="30"/>
      <c r="CV65" s="30"/>
      <c r="CW65" s="30"/>
      <c r="CX65" s="30"/>
      <c r="CY65" s="30"/>
      <c r="CZ65" s="30"/>
      <c r="DA65" s="30"/>
      <c r="DB65" s="30"/>
      <c r="DC65" s="30"/>
      <c r="DD65" s="30"/>
      <c r="DE65" s="30"/>
      <c r="DF65" s="30"/>
      <c r="DG65" s="30"/>
      <c r="DH65" s="30"/>
      <c r="DI65" s="30"/>
      <c r="DJ65" s="30"/>
      <c r="DK65" s="30"/>
      <c r="DL65" s="30"/>
      <c r="DM65" s="30"/>
      <c r="DN65" s="30"/>
      <c r="DO65" s="30"/>
      <c r="DP65" s="30"/>
      <c r="DQ65" s="30"/>
      <c r="DR65" s="30"/>
      <c r="DS65" s="30"/>
      <c r="DT65" s="30"/>
      <c r="DU65" s="30"/>
      <c r="DV65" s="30"/>
    </row>
    <row r="66" spans="1:126" s="40" customFormat="1" ht="24.95" customHeight="1" thickBot="1" x14ac:dyDescent="0.3">
      <c r="A66" s="183" t="s">
        <v>192</v>
      </c>
      <c r="B66" s="184"/>
      <c r="C66" s="185"/>
      <c r="D66" s="100">
        <f>SUM(D50:D65)-40</f>
        <v>120</v>
      </c>
      <c r="E66" s="102">
        <f>SUM(E50:E65)</f>
        <v>0</v>
      </c>
      <c r="F66" s="103">
        <f t="shared" ref="F66:R66" si="47">SUM(F50:F65)</f>
        <v>0</v>
      </c>
      <c r="G66" s="103">
        <f>SUM(G50:G65)-40</f>
        <v>120</v>
      </c>
      <c r="H66" s="103">
        <f t="shared" si="47"/>
        <v>0</v>
      </c>
      <c r="I66" s="103">
        <f t="shared" si="47"/>
        <v>0</v>
      </c>
      <c r="J66" s="103">
        <f t="shared" si="47"/>
        <v>0</v>
      </c>
      <c r="K66" s="103">
        <f t="shared" si="47"/>
        <v>0</v>
      </c>
      <c r="L66" s="105">
        <f t="shared" si="47"/>
        <v>0</v>
      </c>
      <c r="M66" s="94">
        <f t="shared" si="47"/>
        <v>0</v>
      </c>
      <c r="N66" s="95">
        <f t="shared" si="47"/>
        <v>0</v>
      </c>
      <c r="O66" s="95">
        <f t="shared" si="47"/>
        <v>0</v>
      </c>
      <c r="P66" s="95">
        <f t="shared" si="47"/>
        <v>0</v>
      </c>
      <c r="Q66" s="95">
        <f t="shared" si="47"/>
        <v>0</v>
      </c>
      <c r="R66" s="56">
        <f t="shared" si="47"/>
        <v>0</v>
      </c>
      <c r="S66" s="110"/>
      <c r="T66" s="96">
        <f t="shared" ref="T66:Y66" si="48">SUM(T50:T65)</f>
        <v>0</v>
      </c>
      <c r="U66" s="95">
        <f t="shared" si="48"/>
        <v>0</v>
      </c>
      <c r="V66" s="95">
        <f t="shared" si="48"/>
        <v>0</v>
      </c>
      <c r="W66" s="95">
        <f t="shared" si="48"/>
        <v>0</v>
      </c>
      <c r="X66" s="95">
        <f t="shared" si="48"/>
        <v>0</v>
      </c>
      <c r="Y66" s="56">
        <f t="shared" si="48"/>
        <v>0</v>
      </c>
      <c r="Z66" s="98"/>
      <c r="AA66" s="102">
        <f t="shared" ref="AA66:AE66" si="49">SUM(AA50:AA65)</f>
        <v>0</v>
      </c>
      <c r="AB66" s="103">
        <f t="shared" si="49"/>
        <v>0</v>
      </c>
      <c r="AC66" s="103">
        <f>SUM(AC50:AC65)-10</f>
        <v>30</v>
      </c>
      <c r="AD66" s="103">
        <f t="shared" si="49"/>
        <v>0</v>
      </c>
      <c r="AE66" s="103">
        <f t="shared" si="49"/>
        <v>0</v>
      </c>
      <c r="AF66" s="104">
        <f>SUM(AF50:AF65)-2</f>
        <v>6</v>
      </c>
      <c r="AG66" s="109"/>
      <c r="AH66" s="106">
        <f t="shared" ref="AH66:AM66" si="50">SUM(AH50:AH65)</f>
        <v>0</v>
      </c>
      <c r="AI66" s="103">
        <f t="shared" si="50"/>
        <v>0</v>
      </c>
      <c r="AJ66" s="103">
        <f>SUM(AJ50:AJ65)-10</f>
        <v>30</v>
      </c>
      <c r="AK66" s="103">
        <f t="shared" si="50"/>
        <v>0</v>
      </c>
      <c r="AL66" s="103">
        <f t="shared" si="50"/>
        <v>0</v>
      </c>
      <c r="AM66" s="103">
        <f t="shared" si="50"/>
        <v>0</v>
      </c>
      <c r="AN66" s="104">
        <f>SUM(AN50:AN65)-2</f>
        <v>6</v>
      </c>
      <c r="AO66" s="107"/>
      <c r="AP66" s="106">
        <f t="shared" ref="AP66:AT66" si="51">SUM(AP50:AP65)</f>
        <v>0</v>
      </c>
      <c r="AQ66" s="103">
        <f t="shared" si="51"/>
        <v>0</v>
      </c>
      <c r="AR66" s="103">
        <f>SUM(AR50:AR65)-10</f>
        <v>30</v>
      </c>
      <c r="AS66" s="103">
        <f t="shared" si="51"/>
        <v>0</v>
      </c>
      <c r="AT66" s="103">
        <f t="shared" si="51"/>
        <v>0</v>
      </c>
      <c r="AU66" s="104">
        <f>SUM(AU50:AU65)-2</f>
        <v>6</v>
      </c>
      <c r="AV66" s="109"/>
      <c r="AW66" s="106">
        <f t="shared" ref="AW66:BA66" si="52">SUM(AW50:AW65)</f>
        <v>0</v>
      </c>
      <c r="AX66" s="103">
        <f>SUM(AX50:AX65)-10</f>
        <v>30</v>
      </c>
      <c r="AY66" s="103">
        <f t="shared" si="52"/>
        <v>0</v>
      </c>
      <c r="AZ66" s="103">
        <f t="shared" si="52"/>
        <v>0</v>
      </c>
      <c r="BA66" s="103">
        <f t="shared" si="52"/>
        <v>0</v>
      </c>
      <c r="BB66" s="104">
        <f>SUM(BB50:BB65)-2</f>
        <v>6</v>
      </c>
      <c r="BC66" s="108"/>
      <c r="BD66" s="102">
        <f>SUM(BD50:BD65)-8</f>
        <v>24</v>
      </c>
      <c r="BE66" s="105">
        <f t="shared" ref="BE66" si="53">SUM(BE50:BE65)</f>
        <v>0</v>
      </c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0"/>
      <c r="CA66" s="30"/>
      <c r="CB66" s="30"/>
      <c r="CC66" s="30"/>
      <c r="CD66" s="30"/>
      <c r="CE66" s="30"/>
      <c r="CF66" s="30"/>
      <c r="CG66" s="30"/>
      <c r="CH66" s="30"/>
      <c r="CI66" s="30"/>
      <c r="CJ66" s="30"/>
      <c r="CK66" s="30"/>
      <c r="CL66" s="30"/>
      <c r="CM66" s="30"/>
      <c r="CN66" s="30"/>
      <c r="CO66" s="30"/>
      <c r="CP66" s="30"/>
      <c r="CQ66" s="30"/>
      <c r="CR66" s="30"/>
      <c r="CS66" s="30"/>
      <c r="CT66" s="30"/>
      <c r="CU66" s="30"/>
      <c r="CV66" s="30"/>
      <c r="CW66" s="30"/>
      <c r="CX66" s="30"/>
      <c r="CY66" s="30"/>
      <c r="CZ66" s="30"/>
      <c r="DA66" s="30"/>
      <c r="DB66" s="30"/>
      <c r="DC66" s="30"/>
      <c r="DD66" s="30"/>
      <c r="DE66" s="30"/>
      <c r="DF66" s="30"/>
      <c r="DG66" s="30"/>
      <c r="DH66" s="30"/>
      <c r="DI66" s="30"/>
      <c r="DJ66" s="30"/>
      <c r="DK66" s="30"/>
      <c r="DL66" s="30"/>
      <c r="DM66" s="30"/>
      <c r="DN66" s="30"/>
      <c r="DO66" s="30"/>
      <c r="DP66" s="30"/>
      <c r="DQ66" s="30"/>
      <c r="DR66" s="30"/>
      <c r="DS66" s="30"/>
      <c r="DT66" s="30"/>
      <c r="DU66" s="30"/>
      <c r="DV66" s="30"/>
    </row>
    <row r="67" spans="1:126" s="40" customFormat="1" ht="24.95" customHeight="1" thickBot="1" x14ac:dyDescent="0.3">
      <c r="A67" s="183" t="s">
        <v>194</v>
      </c>
      <c r="B67" s="184"/>
      <c r="C67" s="185"/>
      <c r="D67" s="118">
        <f>D11+D19+D31+D48+D66</f>
        <v>910</v>
      </c>
      <c r="E67" s="94">
        <f t="shared" ref="E67:L67" si="54">E11+E19+E31+E48+E66</f>
        <v>128</v>
      </c>
      <c r="F67" s="95">
        <f t="shared" si="54"/>
        <v>295</v>
      </c>
      <c r="G67" s="95">
        <f t="shared" si="54"/>
        <v>265</v>
      </c>
      <c r="H67" s="95">
        <f t="shared" si="54"/>
        <v>15</v>
      </c>
      <c r="I67" s="95">
        <f t="shared" si="54"/>
        <v>75</v>
      </c>
      <c r="J67" s="95">
        <f t="shared" si="54"/>
        <v>60</v>
      </c>
      <c r="K67" s="95">
        <f t="shared" si="54"/>
        <v>72</v>
      </c>
      <c r="L67" s="101">
        <f t="shared" si="54"/>
        <v>0</v>
      </c>
      <c r="M67" s="95">
        <f t="shared" ref="M67" si="55">M11+M19+M31+M48+M66</f>
        <v>40</v>
      </c>
      <c r="N67" s="95">
        <f t="shared" ref="N67" si="56">N11+N19+N31+N48+N66</f>
        <v>95</v>
      </c>
      <c r="O67" s="95">
        <f t="shared" ref="O67" si="57">O11+O19+O31+O48+O66</f>
        <v>40</v>
      </c>
      <c r="P67" s="95">
        <f t="shared" ref="P67" si="58">P11+P19+P31+P48+P66</f>
        <v>15</v>
      </c>
      <c r="Q67" s="95">
        <f t="shared" ref="Q67" si="59">Q11+Q19+Q31+Q48+Q66</f>
        <v>18</v>
      </c>
      <c r="R67" s="56">
        <f t="shared" ref="R67" si="60">R11+R19+R31+R48+R66</f>
        <v>30</v>
      </c>
      <c r="S67" s="110"/>
      <c r="T67" s="95">
        <f t="shared" ref="T67" si="61">T11+T19+T31+T48+T66</f>
        <v>30</v>
      </c>
      <c r="U67" s="95">
        <f t="shared" ref="U67" si="62">U11+U19+U31+U48+U66</f>
        <v>85</v>
      </c>
      <c r="V67" s="95">
        <f t="shared" ref="V67" si="63">V11+V19+V31+V48+V66</f>
        <v>35</v>
      </c>
      <c r="W67" s="95">
        <f t="shared" ref="W67" si="64">W11+W19+W31+W48+W66</f>
        <v>30</v>
      </c>
      <c r="X67" s="95">
        <f t="shared" ref="X67" si="65">X11+X19+X31+X48+X66</f>
        <v>18</v>
      </c>
      <c r="Y67" s="56">
        <f t="shared" ref="Y67" si="66">Y11+Y19+Y31+Y48+Y66</f>
        <v>30</v>
      </c>
      <c r="Z67" s="98"/>
      <c r="AA67" s="94">
        <f t="shared" ref="AA67" si="67">AA11+AA19+AA31+AA48+AA66</f>
        <v>38</v>
      </c>
      <c r="AB67" s="95">
        <f t="shared" ref="AB67" si="68">AB11+AB19+AB31+AB48+AB66</f>
        <v>70</v>
      </c>
      <c r="AC67" s="95">
        <f t="shared" ref="AC67" si="69">AC11+AC19+AC31+AC48+AC66</f>
        <v>30</v>
      </c>
      <c r="AD67" s="95">
        <f t="shared" ref="AD67" si="70">AD11+AD19+AD31+AD48+AD66</f>
        <v>30</v>
      </c>
      <c r="AE67" s="95">
        <f t="shared" ref="AE67" si="71">AE11+AE19+AE31+AE48+AE66</f>
        <v>18</v>
      </c>
      <c r="AF67" s="56">
        <f t="shared" ref="AF67" si="72">AF11+AF19+AF31+AF48+AF66</f>
        <v>30</v>
      </c>
      <c r="AG67" s="110"/>
      <c r="AH67" s="95">
        <f t="shared" ref="AH67" si="73">AH11+AH19+AH31+AH48+AH66</f>
        <v>10</v>
      </c>
      <c r="AI67" s="95">
        <f t="shared" ref="AI67" si="74">AI11+AI19+AI31+AI48+AI66</f>
        <v>15</v>
      </c>
      <c r="AJ67" s="95">
        <f t="shared" ref="AJ67" si="75">AJ11+AJ19+AJ31+AJ48+AJ66</f>
        <v>70</v>
      </c>
      <c r="AK67" s="95">
        <f t="shared" ref="AK67" si="76">AK11+AK19+AK31+AK48+AK66</f>
        <v>20</v>
      </c>
      <c r="AL67" s="95">
        <f t="shared" ref="AL67" si="77">AL11+AL19+AL31+AL48+AL66</f>
        <v>18</v>
      </c>
      <c r="AM67" s="95">
        <f t="shared" ref="AM67" si="78">AM11+AM19+AM31+AM48+AM66</f>
        <v>0</v>
      </c>
      <c r="AN67" s="56">
        <f t="shared" ref="AN67" si="79">AN11+AN19+AN31+AN48+AN66</f>
        <v>22</v>
      </c>
      <c r="AO67" s="98"/>
      <c r="AP67" s="94">
        <f t="shared" ref="AP67" si="80">AP11+AP19+AP31+AP48+AP66</f>
        <v>10</v>
      </c>
      <c r="AQ67" s="95">
        <f t="shared" ref="AQ67" si="81">AQ11+AQ19+AQ31+AQ48+AQ66</f>
        <v>30</v>
      </c>
      <c r="AR67" s="95">
        <f t="shared" ref="AR67" si="82">AR11+AR19+AR31+AR48+AR66</f>
        <v>45</v>
      </c>
      <c r="AS67" s="95">
        <f t="shared" ref="AS67" si="83">AS11+AS19+AS31+AS48+AS66</f>
        <v>20</v>
      </c>
      <c r="AT67" s="95">
        <f t="shared" ref="AT67" si="84">AT11+AT19+AT31+AT48+AT66</f>
        <v>0</v>
      </c>
      <c r="AU67" s="56">
        <f t="shared" ref="AU67" si="85">AU11+AU19+AU31+AU48+AU66</f>
        <v>16</v>
      </c>
      <c r="AV67" s="110"/>
      <c r="AW67" s="95">
        <f t="shared" ref="AW67" si="86">AW11+AW19+AW31+AW48+AW66</f>
        <v>0</v>
      </c>
      <c r="AX67" s="95">
        <f t="shared" ref="AX67" si="87">AX11+AX19+AX31+AX48+AX66</f>
        <v>45</v>
      </c>
      <c r="AY67" s="95">
        <f t="shared" ref="AY67" si="88">AY11+AY19+AY31+AY48+AY66</f>
        <v>15</v>
      </c>
      <c r="AZ67" s="95">
        <f t="shared" ref="AZ67" si="89">AZ11+AZ19+AZ31+AZ48+AZ66</f>
        <v>20</v>
      </c>
      <c r="BA67" s="95">
        <f t="shared" ref="BA67" si="90">BA11+BA19+BA31+BA48+BA66</f>
        <v>0</v>
      </c>
      <c r="BB67" s="56">
        <f t="shared" ref="BB67" si="91">BB11+BB19+BB31+BB48+BB66</f>
        <v>16</v>
      </c>
      <c r="BC67" s="83"/>
      <c r="BD67" s="94">
        <f t="shared" ref="BD67" si="92">BD11+BD19+BD31+BD48+BD66</f>
        <v>144</v>
      </c>
      <c r="BE67" s="101">
        <f t="shared" ref="BE67" si="93">BE11+BE19+BE31+BE48+BE66</f>
        <v>53</v>
      </c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  <c r="CC67" s="30"/>
      <c r="CD67" s="30"/>
      <c r="CE67" s="30"/>
      <c r="CF67" s="30"/>
      <c r="CG67" s="30"/>
      <c r="CH67" s="30"/>
      <c r="CI67" s="30"/>
      <c r="CJ67" s="30"/>
      <c r="CK67" s="30"/>
      <c r="CL67" s="30"/>
      <c r="CM67" s="30"/>
      <c r="CN67" s="30"/>
      <c r="CO67" s="30"/>
      <c r="CP67" s="30"/>
      <c r="CQ67" s="30"/>
      <c r="CR67" s="30"/>
      <c r="CS67" s="30"/>
      <c r="CT67" s="30"/>
      <c r="CU67" s="30"/>
      <c r="CV67" s="30"/>
      <c r="CW67" s="30"/>
      <c r="CX67" s="30"/>
      <c r="CY67" s="30"/>
      <c r="CZ67" s="30"/>
      <c r="DA67" s="30"/>
      <c r="DB67" s="30"/>
      <c r="DC67" s="30"/>
      <c r="DD67" s="30"/>
      <c r="DE67" s="30"/>
      <c r="DF67" s="30"/>
      <c r="DG67" s="30"/>
      <c r="DH67" s="30"/>
      <c r="DI67" s="30"/>
      <c r="DJ67" s="30"/>
      <c r="DK67" s="30"/>
      <c r="DL67" s="30"/>
      <c r="DM67" s="30"/>
      <c r="DN67" s="30"/>
      <c r="DO67" s="30"/>
      <c r="DP67" s="30"/>
      <c r="DQ67" s="30"/>
      <c r="DR67" s="30"/>
      <c r="DS67" s="30"/>
      <c r="DT67" s="30"/>
      <c r="DU67" s="30"/>
      <c r="DV67" s="30"/>
    </row>
    <row r="68" spans="1:126" s="40" customFormat="1" ht="24.95" customHeight="1" thickBot="1" x14ac:dyDescent="0.3">
      <c r="A68" s="150">
        <v>51</v>
      </c>
      <c r="B68" s="150" t="s">
        <v>60</v>
      </c>
      <c r="C68" s="145" t="s">
        <v>61</v>
      </c>
      <c r="D68" s="91">
        <f>SUM(E68:L68)</f>
        <v>720</v>
      </c>
      <c r="E68" s="120"/>
      <c r="F68" s="121"/>
      <c r="G68" s="121"/>
      <c r="H68" s="121"/>
      <c r="I68" s="121"/>
      <c r="J68" s="121"/>
      <c r="K68" s="121"/>
      <c r="L68" s="122">
        <f t="shared" ref="L68" si="94">AM68+AT68+BA68</f>
        <v>720</v>
      </c>
      <c r="M68" s="17"/>
      <c r="N68" s="10"/>
      <c r="O68" s="10"/>
      <c r="P68" s="10"/>
      <c r="Q68" s="10"/>
      <c r="R68" s="18"/>
      <c r="S68" s="77"/>
      <c r="T68" s="17"/>
      <c r="U68" s="10"/>
      <c r="V68" s="10"/>
      <c r="W68" s="10"/>
      <c r="X68" s="10"/>
      <c r="Y68" s="18"/>
      <c r="Z68" s="19"/>
      <c r="AA68" s="45"/>
      <c r="AB68" s="43"/>
      <c r="AC68" s="43"/>
      <c r="AD68" s="43"/>
      <c r="AE68" s="43"/>
      <c r="AF68" s="46"/>
      <c r="AG68" s="79"/>
      <c r="AH68" s="45"/>
      <c r="AI68" s="43"/>
      <c r="AJ68" s="43"/>
      <c r="AK68" s="43"/>
      <c r="AL68" s="43"/>
      <c r="AM68" s="43">
        <v>240</v>
      </c>
      <c r="AN68" s="46">
        <v>10</v>
      </c>
      <c r="AO68" s="47" t="s">
        <v>17</v>
      </c>
      <c r="AP68" s="45"/>
      <c r="AQ68" s="43"/>
      <c r="AR68" s="43"/>
      <c r="AS68" s="43"/>
      <c r="AT68" s="43">
        <v>240</v>
      </c>
      <c r="AU68" s="46">
        <v>10</v>
      </c>
      <c r="AV68" s="79" t="s">
        <v>17</v>
      </c>
      <c r="AW68" s="45"/>
      <c r="AX68" s="43"/>
      <c r="AY68" s="43"/>
      <c r="AZ68" s="43"/>
      <c r="BA68" s="43">
        <v>240</v>
      </c>
      <c r="BB68" s="46">
        <v>10</v>
      </c>
      <c r="BC68" s="47" t="s">
        <v>17</v>
      </c>
      <c r="BD68" s="42">
        <f>R68+Y68+AF68+AN68+AU68+BB68</f>
        <v>30</v>
      </c>
      <c r="BE68" s="59">
        <v>30</v>
      </c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0"/>
      <c r="CA68" s="30"/>
      <c r="CB68" s="30"/>
      <c r="CC68" s="30"/>
      <c r="CD68" s="30"/>
      <c r="CE68" s="30"/>
      <c r="CF68" s="30"/>
      <c r="CG68" s="30"/>
      <c r="CH68" s="30"/>
      <c r="CI68" s="30"/>
      <c r="CJ68" s="30"/>
      <c r="CK68" s="30"/>
      <c r="CL68" s="30"/>
      <c r="CM68" s="30"/>
      <c r="CN68" s="30"/>
      <c r="CO68" s="30"/>
      <c r="CP68" s="30"/>
      <c r="CQ68" s="30"/>
      <c r="CR68" s="30"/>
      <c r="CS68" s="30"/>
      <c r="CT68" s="30"/>
      <c r="CU68" s="30"/>
      <c r="CV68" s="30"/>
      <c r="CW68" s="30"/>
      <c r="CX68" s="30"/>
      <c r="CY68" s="30"/>
      <c r="CZ68" s="30"/>
      <c r="DA68" s="30"/>
      <c r="DB68" s="30"/>
      <c r="DC68" s="30"/>
      <c r="DD68" s="30"/>
      <c r="DE68" s="30"/>
      <c r="DF68" s="30"/>
      <c r="DG68" s="30"/>
      <c r="DH68" s="30"/>
      <c r="DI68" s="30"/>
      <c r="DJ68" s="30"/>
      <c r="DK68" s="30"/>
      <c r="DL68" s="30"/>
      <c r="DM68" s="30"/>
      <c r="DN68" s="30"/>
      <c r="DO68" s="30"/>
      <c r="DP68" s="30"/>
      <c r="DQ68" s="30"/>
      <c r="DR68" s="30"/>
      <c r="DS68" s="30"/>
      <c r="DT68" s="30"/>
      <c r="DU68" s="30"/>
      <c r="DV68" s="30"/>
    </row>
    <row r="69" spans="1:126" s="40" customFormat="1" ht="30" customHeight="1" thickBot="1" x14ac:dyDescent="0.3">
      <c r="A69" s="186" t="s">
        <v>18</v>
      </c>
      <c r="B69" s="187"/>
      <c r="C69" s="188"/>
      <c r="D69" s="119">
        <f>D67+D68</f>
        <v>1630</v>
      </c>
      <c r="E69" s="111">
        <f>E67+E68</f>
        <v>128</v>
      </c>
      <c r="F69" s="112">
        <f t="shared" ref="F69:L69" si="95">F67+F68</f>
        <v>295</v>
      </c>
      <c r="G69" s="112">
        <f t="shared" si="95"/>
        <v>265</v>
      </c>
      <c r="H69" s="112">
        <f t="shared" si="95"/>
        <v>15</v>
      </c>
      <c r="I69" s="112">
        <f t="shared" si="95"/>
        <v>75</v>
      </c>
      <c r="J69" s="112">
        <f t="shared" si="95"/>
        <v>60</v>
      </c>
      <c r="K69" s="112">
        <f t="shared" si="95"/>
        <v>72</v>
      </c>
      <c r="L69" s="113">
        <f t="shared" si="95"/>
        <v>720</v>
      </c>
      <c r="M69" s="112">
        <f t="shared" ref="M69" si="96">M67+M68</f>
        <v>40</v>
      </c>
      <c r="N69" s="112">
        <f t="shared" ref="N69" si="97">N67+N68</f>
        <v>95</v>
      </c>
      <c r="O69" s="112">
        <f t="shared" ref="O69" si="98">O67+O68</f>
        <v>40</v>
      </c>
      <c r="P69" s="112">
        <f t="shared" ref="P69" si="99">P67+P68</f>
        <v>15</v>
      </c>
      <c r="Q69" s="112">
        <f t="shared" ref="Q69" si="100">Q67+Q68</f>
        <v>18</v>
      </c>
      <c r="R69" s="112">
        <f t="shared" ref="R69" si="101">R67+R68</f>
        <v>30</v>
      </c>
      <c r="S69" s="114"/>
      <c r="T69" s="112">
        <f t="shared" ref="T69" si="102">T67+T68</f>
        <v>30</v>
      </c>
      <c r="U69" s="112">
        <f t="shared" ref="U69" si="103">U67+U68</f>
        <v>85</v>
      </c>
      <c r="V69" s="112">
        <f t="shared" ref="V69" si="104">V67+V68</f>
        <v>35</v>
      </c>
      <c r="W69" s="112">
        <f t="shared" ref="W69" si="105">W67+W68</f>
        <v>30</v>
      </c>
      <c r="X69" s="112">
        <f t="shared" ref="X69" si="106">X67+X68</f>
        <v>18</v>
      </c>
      <c r="Y69" s="112">
        <f t="shared" ref="Y69" si="107">Y67+Y68</f>
        <v>30</v>
      </c>
      <c r="Z69" s="115"/>
      <c r="AA69" s="112">
        <f t="shared" ref="AA69" si="108">AA67+AA68</f>
        <v>38</v>
      </c>
      <c r="AB69" s="112">
        <f t="shared" ref="AB69" si="109">AB67+AB68</f>
        <v>70</v>
      </c>
      <c r="AC69" s="112">
        <f t="shared" ref="AC69" si="110">AC67+AC68</f>
        <v>30</v>
      </c>
      <c r="AD69" s="112">
        <f t="shared" ref="AD69" si="111">AD67+AD68</f>
        <v>30</v>
      </c>
      <c r="AE69" s="112">
        <f t="shared" ref="AE69" si="112">AE67+AE68</f>
        <v>18</v>
      </c>
      <c r="AF69" s="112">
        <f t="shared" ref="AF69" si="113">AF67+AF68</f>
        <v>30</v>
      </c>
      <c r="AG69" s="114"/>
      <c r="AH69" s="112">
        <f t="shared" ref="AH69" si="114">AH67+AH68</f>
        <v>10</v>
      </c>
      <c r="AI69" s="112">
        <f t="shared" ref="AI69" si="115">AI67+AI68</f>
        <v>15</v>
      </c>
      <c r="AJ69" s="112">
        <f t="shared" ref="AJ69" si="116">AJ67+AJ68</f>
        <v>70</v>
      </c>
      <c r="AK69" s="112">
        <f t="shared" ref="AK69" si="117">AK67+AK68</f>
        <v>20</v>
      </c>
      <c r="AL69" s="112">
        <f t="shared" ref="AL69" si="118">AL67+AL68</f>
        <v>18</v>
      </c>
      <c r="AM69" s="112">
        <f t="shared" ref="AM69" si="119">AM67+AM68</f>
        <v>240</v>
      </c>
      <c r="AN69" s="112">
        <f t="shared" ref="AN69" si="120">AN67+AN68</f>
        <v>32</v>
      </c>
      <c r="AO69" s="115"/>
      <c r="AP69" s="112">
        <f t="shared" ref="AP69" si="121">AP67+AP68</f>
        <v>10</v>
      </c>
      <c r="AQ69" s="112">
        <f t="shared" ref="AQ69" si="122">AQ67+AQ68</f>
        <v>30</v>
      </c>
      <c r="AR69" s="112">
        <f t="shared" ref="AR69" si="123">AR67+AR68</f>
        <v>45</v>
      </c>
      <c r="AS69" s="112">
        <f t="shared" ref="AS69" si="124">AS67+AS68</f>
        <v>20</v>
      </c>
      <c r="AT69" s="112">
        <f t="shared" ref="AT69" si="125">AT67+AT68</f>
        <v>240</v>
      </c>
      <c r="AU69" s="112">
        <f t="shared" ref="AU69" si="126">AU67+AU68</f>
        <v>26</v>
      </c>
      <c r="AV69" s="114"/>
      <c r="AW69" s="112">
        <f t="shared" ref="AW69" si="127">AW67+AW68</f>
        <v>0</v>
      </c>
      <c r="AX69" s="112">
        <f t="shared" ref="AX69" si="128">AX67+AX68</f>
        <v>45</v>
      </c>
      <c r="AY69" s="112">
        <f t="shared" ref="AY69" si="129">AY67+AY68</f>
        <v>15</v>
      </c>
      <c r="AZ69" s="112">
        <f t="shared" ref="AZ69" si="130">AZ67+AZ68</f>
        <v>20</v>
      </c>
      <c r="BA69" s="112">
        <f t="shared" ref="BA69" si="131">BA67+BA68</f>
        <v>240</v>
      </c>
      <c r="BB69" s="112">
        <f t="shared" ref="BB69" si="132">BB67+BB68</f>
        <v>26</v>
      </c>
      <c r="BC69" s="116"/>
      <c r="BD69" s="111">
        <f t="shared" ref="BD69" si="133">BD67+BD68</f>
        <v>174</v>
      </c>
      <c r="BE69" s="113">
        <f t="shared" ref="BE69" si="134">BE67+BE68</f>
        <v>83</v>
      </c>
      <c r="BF69" s="9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  <c r="CC69" s="30"/>
      <c r="CD69" s="30"/>
      <c r="CE69" s="30"/>
      <c r="CF69" s="30"/>
      <c r="CG69" s="30"/>
      <c r="CH69" s="30"/>
      <c r="CI69" s="30"/>
      <c r="CJ69" s="30"/>
      <c r="CK69" s="30"/>
      <c r="CL69" s="30"/>
      <c r="CM69" s="30"/>
      <c r="CN69" s="30"/>
      <c r="CO69" s="30"/>
      <c r="CP69" s="30"/>
      <c r="CQ69" s="30"/>
      <c r="CR69" s="30"/>
      <c r="CS69" s="30"/>
      <c r="CT69" s="30"/>
      <c r="CU69" s="30"/>
      <c r="CV69" s="30"/>
      <c r="CW69" s="30"/>
      <c r="CX69" s="30"/>
      <c r="CY69" s="30"/>
      <c r="CZ69" s="30"/>
      <c r="DA69" s="30"/>
      <c r="DB69" s="30"/>
      <c r="DC69" s="30"/>
      <c r="DD69" s="30"/>
      <c r="DE69" s="30"/>
      <c r="DF69" s="30"/>
      <c r="DG69" s="30"/>
      <c r="DH69" s="30"/>
      <c r="DI69" s="30"/>
      <c r="DJ69" s="30"/>
      <c r="DK69" s="30"/>
      <c r="DL69" s="30"/>
      <c r="DM69" s="30"/>
      <c r="DN69" s="30"/>
      <c r="DO69" s="30"/>
      <c r="DP69" s="30"/>
      <c r="DQ69" s="30"/>
      <c r="DR69" s="30"/>
      <c r="DS69" s="30"/>
      <c r="DT69" s="30"/>
      <c r="DU69" s="30"/>
      <c r="DV69" s="30"/>
    </row>
    <row r="70" spans="1:126" s="40" customFormat="1" ht="15.75" x14ac:dyDescent="0.25">
      <c r="A70" s="29"/>
      <c r="B70" s="29"/>
      <c r="C70" s="29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0"/>
      <c r="CA70" s="30"/>
      <c r="CB70" s="30"/>
      <c r="CC70" s="30"/>
      <c r="CD70" s="30"/>
      <c r="CE70" s="30"/>
      <c r="CF70" s="30"/>
      <c r="CG70" s="30"/>
      <c r="CH70" s="30"/>
      <c r="CI70" s="30"/>
      <c r="CJ70" s="30"/>
      <c r="CK70" s="30"/>
      <c r="CL70" s="30"/>
      <c r="CM70" s="30"/>
      <c r="CN70" s="30"/>
      <c r="CO70" s="30"/>
      <c r="CP70" s="30"/>
      <c r="CQ70" s="30"/>
      <c r="CR70" s="30"/>
      <c r="CS70" s="30"/>
      <c r="CT70" s="30"/>
      <c r="CU70" s="30"/>
      <c r="CV70" s="30"/>
      <c r="CW70" s="30"/>
      <c r="CX70" s="30"/>
      <c r="CY70" s="30"/>
      <c r="CZ70" s="30"/>
      <c r="DA70" s="30"/>
      <c r="DB70" s="30"/>
      <c r="DC70" s="30"/>
      <c r="DD70" s="30"/>
      <c r="DE70" s="30"/>
      <c r="DF70" s="30"/>
      <c r="DG70" s="30"/>
      <c r="DH70" s="30"/>
      <c r="DI70" s="30"/>
      <c r="DJ70" s="30"/>
      <c r="DK70" s="30"/>
      <c r="DL70" s="30"/>
      <c r="DM70" s="30"/>
      <c r="DN70" s="30"/>
      <c r="DO70" s="30"/>
      <c r="DP70" s="30"/>
      <c r="DQ70" s="30"/>
      <c r="DR70" s="30"/>
      <c r="DS70" s="30"/>
      <c r="DT70" s="30"/>
      <c r="DU70" s="30"/>
      <c r="DV70" s="30"/>
    </row>
    <row r="71" spans="1:126" s="40" customFormat="1" ht="15.75" x14ac:dyDescent="0.25">
      <c r="A71" s="29"/>
      <c r="B71" s="29" t="s">
        <v>19</v>
      </c>
      <c r="C71" s="29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  <c r="CA71" s="30"/>
      <c r="CB71" s="30"/>
      <c r="CC71" s="30"/>
      <c r="CD71" s="30"/>
      <c r="CE71" s="30"/>
      <c r="CF71" s="30"/>
      <c r="CG71" s="30"/>
      <c r="CH71" s="30"/>
      <c r="CI71" s="30"/>
      <c r="CJ71" s="30"/>
      <c r="CK71" s="30"/>
      <c r="CL71" s="30"/>
      <c r="CM71" s="30"/>
      <c r="CN71" s="30"/>
      <c r="CO71" s="30"/>
      <c r="CP71" s="30"/>
      <c r="CQ71" s="30"/>
      <c r="CR71" s="30"/>
      <c r="CS71" s="30"/>
      <c r="CT71" s="30"/>
      <c r="CU71" s="30"/>
      <c r="CV71" s="30"/>
      <c r="CW71" s="30"/>
      <c r="CX71" s="30"/>
      <c r="CY71" s="30"/>
      <c r="CZ71" s="30"/>
      <c r="DA71" s="30"/>
      <c r="DB71" s="30"/>
      <c r="DC71" s="30"/>
      <c r="DD71" s="30"/>
      <c r="DE71" s="30"/>
      <c r="DF71" s="30"/>
      <c r="DG71" s="30"/>
      <c r="DH71" s="30"/>
      <c r="DI71" s="30"/>
      <c r="DJ71" s="30"/>
      <c r="DK71" s="30"/>
      <c r="DL71" s="30"/>
      <c r="DM71" s="30"/>
      <c r="DN71" s="30"/>
      <c r="DO71" s="30"/>
      <c r="DP71" s="30"/>
      <c r="DQ71" s="30"/>
      <c r="DR71" s="30"/>
      <c r="DS71" s="30"/>
      <c r="DT71" s="30"/>
      <c r="DU71" s="30"/>
      <c r="DV71" s="30"/>
    </row>
    <row r="72" spans="1:126" s="40" customFormat="1" ht="15.75" x14ac:dyDescent="0.25">
      <c r="A72" s="29"/>
      <c r="B72" s="29" t="s">
        <v>29</v>
      </c>
      <c r="C72" s="29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0"/>
      <c r="CA72" s="30"/>
      <c r="CB72" s="30"/>
      <c r="CC72" s="30"/>
      <c r="CD72" s="30"/>
      <c r="CE72" s="30"/>
      <c r="CF72" s="30"/>
      <c r="CG72" s="30"/>
      <c r="CH72" s="30"/>
      <c r="CI72" s="30"/>
      <c r="CJ72" s="30"/>
      <c r="CK72" s="30"/>
      <c r="CL72" s="30"/>
      <c r="CM72" s="30"/>
      <c r="CN72" s="30"/>
      <c r="CO72" s="30"/>
      <c r="CP72" s="30"/>
      <c r="CQ72" s="30"/>
      <c r="CR72" s="30"/>
      <c r="CS72" s="30"/>
      <c r="CT72" s="30"/>
      <c r="CU72" s="30"/>
      <c r="CV72" s="30"/>
      <c r="CW72" s="30"/>
      <c r="CX72" s="30"/>
      <c r="CY72" s="30"/>
      <c r="CZ72" s="30"/>
      <c r="DA72" s="30"/>
      <c r="DB72" s="30"/>
      <c r="DC72" s="30"/>
      <c r="DD72" s="30"/>
      <c r="DE72" s="30"/>
      <c r="DF72" s="30"/>
      <c r="DG72" s="30"/>
      <c r="DH72" s="30"/>
      <c r="DI72" s="30"/>
      <c r="DJ72" s="30"/>
      <c r="DK72" s="30"/>
      <c r="DL72" s="30"/>
      <c r="DM72" s="30"/>
      <c r="DN72" s="30"/>
      <c r="DO72" s="30"/>
      <c r="DP72" s="30"/>
      <c r="DQ72" s="30"/>
      <c r="DR72" s="30"/>
      <c r="DS72" s="30"/>
      <c r="DT72" s="30"/>
      <c r="DU72" s="30"/>
      <c r="DV72" s="30"/>
    </row>
    <row r="73" spans="1:126" s="40" customFormat="1" ht="15.75" x14ac:dyDescent="0.25">
      <c r="A73" s="29"/>
      <c r="B73" s="29"/>
      <c r="C73" s="29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0"/>
      <c r="CA73" s="30"/>
      <c r="CB73" s="30"/>
      <c r="CC73" s="30"/>
      <c r="CD73" s="30"/>
      <c r="CE73" s="30"/>
      <c r="CF73" s="30"/>
      <c r="CG73" s="30"/>
      <c r="CH73" s="30"/>
      <c r="CI73" s="30"/>
      <c r="CJ73" s="30"/>
      <c r="CK73" s="30"/>
      <c r="CL73" s="30"/>
      <c r="CM73" s="30"/>
      <c r="CN73" s="30"/>
      <c r="CO73" s="30"/>
      <c r="CP73" s="30"/>
      <c r="CQ73" s="30"/>
      <c r="CR73" s="30"/>
      <c r="CS73" s="30"/>
      <c r="CT73" s="30"/>
      <c r="CU73" s="30"/>
      <c r="CV73" s="30"/>
      <c r="CW73" s="30"/>
      <c r="CX73" s="30"/>
      <c r="CY73" s="30"/>
      <c r="CZ73" s="30"/>
      <c r="DA73" s="30"/>
      <c r="DB73" s="30"/>
      <c r="DC73" s="30"/>
      <c r="DD73" s="30"/>
      <c r="DE73" s="30"/>
      <c r="DF73" s="30"/>
      <c r="DG73" s="30"/>
      <c r="DH73" s="30"/>
      <c r="DI73" s="30"/>
      <c r="DJ73" s="30"/>
      <c r="DK73" s="30"/>
      <c r="DL73" s="30"/>
      <c r="DM73" s="30"/>
      <c r="DN73" s="30"/>
      <c r="DO73" s="30"/>
      <c r="DP73" s="30"/>
      <c r="DQ73" s="30"/>
      <c r="DR73" s="30"/>
      <c r="DS73" s="30"/>
      <c r="DT73" s="30"/>
      <c r="DU73" s="30"/>
      <c r="DV73" s="30"/>
    </row>
    <row r="74" spans="1:126" s="40" customFormat="1" ht="15.75" x14ac:dyDescent="0.25">
      <c r="A74" s="29"/>
      <c r="B74" s="29"/>
      <c r="C74" s="29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0"/>
      <c r="CA74" s="30"/>
      <c r="CB74" s="30"/>
      <c r="CC74" s="30"/>
      <c r="CD74" s="30"/>
      <c r="CE74" s="30"/>
      <c r="CF74" s="30"/>
      <c r="CG74" s="30"/>
      <c r="CH74" s="30"/>
      <c r="CI74" s="30"/>
      <c r="CJ74" s="30"/>
      <c r="CK74" s="30"/>
      <c r="CL74" s="30"/>
      <c r="CM74" s="30"/>
      <c r="CN74" s="30"/>
      <c r="CO74" s="30"/>
      <c r="CP74" s="30"/>
      <c r="CQ74" s="30"/>
      <c r="CR74" s="30"/>
      <c r="CS74" s="30"/>
      <c r="CT74" s="30"/>
      <c r="CU74" s="30"/>
      <c r="CV74" s="30"/>
      <c r="CW74" s="30"/>
      <c r="CX74" s="30"/>
      <c r="CY74" s="30"/>
      <c r="CZ74" s="30"/>
      <c r="DA74" s="30"/>
      <c r="DB74" s="30"/>
      <c r="DC74" s="30"/>
      <c r="DD74" s="30"/>
      <c r="DE74" s="30"/>
      <c r="DF74" s="30"/>
      <c r="DG74" s="30"/>
      <c r="DH74" s="30"/>
      <c r="DI74" s="30"/>
      <c r="DJ74" s="30"/>
      <c r="DK74" s="30"/>
      <c r="DL74" s="30"/>
      <c r="DM74" s="30"/>
      <c r="DN74" s="30"/>
      <c r="DO74" s="30"/>
      <c r="DP74" s="30"/>
      <c r="DQ74" s="30"/>
      <c r="DR74" s="30"/>
      <c r="DS74" s="30"/>
      <c r="DT74" s="30"/>
      <c r="DU74" s="30"/>
      <c r="DV74" s="30"/>
    </row>
    <row r="75" spans="1:126" s="40" customFormat="1" ht="15.75" x14ac:dyDescent="0.25">
      <c r="A75" s="29"/>
      <c r="B75" s="29" t="s">
        <v>199</v>
      </c>
      <c r="C75" s="29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0"/>
      <c r="CA75" s="30"/>
      <c r="CB75" s="30"/>
      <c r="CC75" s="30"/>
      <c r="CD75" s="30"/>
      <c r="CE75" s="30"/>
      <c r="CF75" s="30"/>
      <c r="CG75" s="30"/>
      <c r="CH75" s="30"/>
      <c r="CI75" s="30"/>
      <c r="CJ75" s="30"/>
      <c r="CK75" s="30"/>
      <c r="CL75" s="30"/>
      <c r="CM75" s="30"/>
      <c r="CN75" s="30"/>
      <c r="CO75" s="30"/>
      <c r="CP75" s="30"/>
      <c r="CQ75" s="30"/>
      <c r="CR75" s="30"/>
      <c r="CS75" s="30"/>
      <c r="CT75" s="30"/>
      <c r="CU75" s="30"/>
      <c r="CV75" s="30"/>
      <c r="CW75" s="30"/>
      <c r="CX75" s="30"/>
      <c r="CY75" s="30"/>
      <c r="CZ75" s="30"/>
      <c r="DA75" s="30"/>
      <c r="DB75" s="30"/>
      <c r="DC75" s="30"/>
      <c r="DD75" s="30"/>
      <c r="DE75" s="30"/>
      <c r="DF75" s="30"/>
      <c r="DG75" s="30"/>
      <c r="DH75" s="30"/>
      <c r="DI75" s="30"/>
      <c r="DJ75" s="30"/>
      <c r="DK75" s="30"/>
      <c r="DL75" s="30"/>
      <c r="DM75" s="30"/>
      <c r="DN75" s="30"/>
      <c r="DO75" s="30"/>
      <c r="DP75" s="30"/>
      <c r="DQ75" s="30"/>
      <c r="DR75" s="30"/>
      <c r="DS75" s="30"/>
      <c r="DT75" s="30"/>
      <c r="DU75" s="30"/>
      <c r="DV75" s="30"/>
    </row>
    <row r="76" spans="1:126" s="40" customFormat="1" ht="15.75" x14ac:dyDescent="0.25">
      <c r="A76" s="29"/>
      <c r="B76" s="29"/>
      <c r="C76" s="29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DV76" s="57"/>
    </row>
    <row r="77" spans="1:126" s="40" customFormat="1" ht="15.75" x14ac:dyDescent="0.25">
      <c r="A77" s="29"/>
      <c r="B77" s="29"/>
      <c r="C77" s="29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DV77" s="57"/>
    </row>
    <row r="78" spans="1:126" s="40" customFormat="1" ht="15.75" x14ac:dyDescent="0.25">
      <c r="A78" s="29"/>
      <c r="B78" s="29"/>
      <c r="C78" s="29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DV78" s="57"/>
    </row>
    <row r="79" spans="1:126" s="40" customFormat="1" ht="15.75" x14ac:dyDescent="0.25">
      <c r="A79" s="29"/>
      <c r="B79" s="29"/>
      <c r="C79" s="29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DV79" s="57"/>
    </row>
    <row r="80" spans="1:126" x14ac:dyDescent="0.25">
      <c r="A80" s="31"/>
      <c r="B80" s="31"/>
      <c r="C80" s="31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</row>
    <row r="81" spans="1:57" x14ac:dyDescent="0.25">
      <c r="A81" s="31"/>
      <c r="B81" s="31"/>
      <c r="C81" s="31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</row>
  </sheetData>
  <mergeCells count="30">
    <mergeCell ref="A67:C67"/>
    <mergeCell ref="A69:C69"/>
    <mergeCell ref="AP4:BC4"/>
    <mergeCell ref="BD4:BD6"/>
    <mergeCell ref="BE4:BE6"/>
    <mergeCell ref="M5:S5"/>
    <mergeCell ref="T5:Z5"/>
    <mergeCell ref="AP5:AV5"/>
    <mergeCell ref="AW5:BC5"/>
    <mergeCell ref="B7:BE7"/>
    <mergeCell ref="B32:BE32"/>
    <mergeCell ref="A11:C11"/>
    <mergeCell ref="A19:C19"/>
    <mergeCell ref="A31:C31"/>
    <mergeCell ref="A48:C48"/>
    <mergeCell ref="A66:C66"/>
    <mergeCell ref="B20:BE20"/>
    <mergeCell ref="B49:BE49"/>
    <mergeCell ref="B12:BD12"/>
    <mergeCell ref="A1:BE1"/>
    <mergeCell ref="A2:BE2"/>
    <mergeCell ref="A4:A6"/>
    <mergeCell ref="B4:B6"/>
    <mergeCell ref="C4:C6"/>
    <mergeCell ref="D4:L5"/>
    <mergeCell ref="M4:Z4"/>
    <mergeCell ref="AA4:AO4"/>
    <mergeCell ref="AA5:AG5"/>
    <mergeCell ref="AH5:AO5"/>
    <mergeCell ref="A3:BH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3" fitToHeight="0" orientation="landscape" horizontalDpi="300" verticalDpi="300" r:id="rId1"/>
  <rowBreaks count="1" manualBreakCount="1">
    <brk id="31" max="57" man="1"/>
  </rowBreaks>
  <ignoredErrors>
    <ignoredError sqref="AX66 AR66 AJ66 AC66 G66 K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H31"/>
  <sheetViews>
    <sheetView showGridLines="0" view="pageBreakPreview" zoomScale="60" zoomScaleNormal="80" workbookViewId="0">
      <selection activeCell="BG9" sqref="BG9"/>
    </sheetView>
  </sheetViews>
  <sheetFormatPr defaultColWidth="9.140625" defaultRowHeight="12.75" x14ac:dyDescent="0.25"/>
  <cols>
    <col min="1" max="1" width="5.7109375" style="1" customWidth="1"/>
    <col min="2" max="2" width="7.7109375" style="1" customWidth="1"/>
    <col min="3" max="3" width="39.7109375" style="33" customWidth="1"/>
    <col min="4" max="36" width="5.140625" style="1" customWidth="1"/>
    <col min="37" max="37" width="7.85546875" style="1" customWidth="1"/>
    <col min="38" max="38" width="7.28515625" style="1" customWidth="1"/>
    <col min="39" max="39" width="7.28515625" style="2" customWidth="1"/>
    <col min="40" max="16384" width="9.140625" style="1"/>
  </cols>
  <sheetData>
    <row r="1" spans="1:190" ht="30" customHeight="1" x14ac:dyDescent="0.25">
      <c r="A1" s="211" t="s">
        <v>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  <c r="AA1" s="212"/>
      <c r="AB1" s="212"/>
      <c r="AC1" s="212"/>
      <c r="AD1" s="212"/>
      <c r="AE1" s="212"/>
      <c r="AF1" s="212"/>
      <c r="AG1" s="212"/>
      <c r="AH1" s="212"/>
      <c r="AI1" s="212"/>
      <c r="AJ1" s="212"/>
      <c r="AK1" s="213"/>
    </row>
    <row r="2" spans="1:190" s="38" customFormat="1" ht="30" customHeight="1" x14ac:dyDescent="0.35">
      <c r="A2" s="208" t="s">
        <v>193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209"/>
      <c r="AE2" s="209"/>
      <c r="AF2" s="209"/>
      <c r="AG2" s="209"/>
      <c r="AH2" s="209"/>
      <c r="AI2" s="209"/>
      <c r="AJ2" s="209"/>
      <c r="AK2" s="210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37"/>
      <c r="FF2" s="37"/>
      <c r="FG2" s="37"/>
      <c r="FH2" s="37"/>
      <c r="FI2" s="37"/>
      <c r="FJ2" s="37"/>
      <c r="FK2" s="37"/>
      <c r="FL2" s="37"/>
      <c r="FM2" s="37"/>
      <c r="FN2" s="37"/>
      <c r="FO2" s="37"/>
      <c r="FP2" s="37"/>
      <c r="FQ2" s="37"/>
      <c r="FR2" s="37"/>
      <c r="FS2" s="37"/>
      <c r="FT2" s="37"/>
      <c r="FU2" s="37"/>
      <c r="FV2" s="37"/>
      <c r="FW2" s="37"/>
      <c r="FX2" s="37"/>
      <c r="FY2" s="37"/>
      <c r="FZ2" s="37"/>
      <c r="GA2" s="37"/>
      <c r="GB2" s="37"/>
      <c r="GC2" s="37"/>
      <c r="GD2" s="37"/>
      <c r="GE2" s="37"/>
      <c r="GF2" s="37"/>
      <c r="GG2" s="37"/>
      <c r="GH2" s="37"/>
    </row>
    <row r="3" spans="1:190" ht="30" customHeight="1" thickBot="1" x14ac:dyDescent="0.3">
      <c r="A3" s="208" t="s">
        <v>200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209"/>
      <c r="AJ3" s="209"/>
      <c r="AK3" s="210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</row>
    <row r="4" spans="1:190" ht="30" customHeight="1" thickBot="1" x14ac:dyDescent="0.3">
      <c r="A4" s="208" t="s">
        <v>139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10"/>
    </row>
    <row r="5" spans="1:190" s="39" customFormat="1" ht="30" customHeight="1" x14ac:dyDescent="0.25">
      <c r="A5" s="169" t="s">
        <v>1</v>
      </c>
      <c r="B5" s="172" t="s">
        <v>2</v>
      </c>
      <c r="C5" s="169" t="s">
        <v>3</v>
      </c>
      <c r="D5" s="175" t="s">
        <v>4</v>
      </c>
      <c r="E5" s="176"/>
      <c r="F5" s="176"/>
      <c r="G5" s="176"/>
      <c r="H5" s="176"/>
      <c r="I5" s="202" t="s">
        <v>5</v>
      </c>
      <c r="J5" s="176"/>
      <c r="K5" s="176"/>
      <c r="L5" s="176"/>
      <c r="M5" s="176"/>
      <c r="N5" s="176"/>
      <c r="O5" s="176"/>
      <c r="P5" s="177"/>
      <c r="Q5" s="175" t="s">
        <v>6</v>
      </c>
      <c r="R5" s="176"/>
      <c r="S5" s="176"/>
      <c r="T5" s="176"/>
      <c r="U5" s="176"/>
      <c r="V5" s="176"/>
      <c r="W5" s="176"/>
      <c r="X5" s="176"/>
      <c r="Y5" s="177"/>
      <c r="Z5" s="176" t="s">
        <v>134</v>
      </c>
      <c r="AA5" s="176"/>
      <c r="AB5" s="176"/>
      <c r="AC5" s="176"/>
      <c r="AD5" s="176"/>
      <c r="AE5" s="176"/>
      <c r="AF5" s="176"/>
      <c r="AG5" s="176"/>
      <c r="AH5" s="176"/>
      <c r="AI5" s="177"/>
      <c r="AJ5" s="203" t="s">
        <v>7</v>
      </c>
      <c r="AK5" s="192" t="s">
        <v>140</v>
      </c>
    </row>
    <row r="6" spans="1:190" s="39" customFormat="1" ht="30" customHeight="1" thickBot="1" x14ac:dyDescent="0.3">
      <c r="A6" s="170"/>
      <c r="B6" s="173"/>
      <c r="C6" s="170"/>
      <c r="D6" s="178"/>
      <c r="E6" s="179"/>
      <c r="F6" s="179"/>
      <c r="G6" s="179"/>
      <c r="H6" s="179"/>
      <c r="I6" s="206" t="s">
        <v>8</v>
      </c>
      <c r="J6" s="179"/>
      <c r="K6" s="179"/>
      <c r="L6" s="181"/>
      <c r="M6" s="178" t="s">
        <v>9</v>
      </c>
      <c r="N6" s="179"/>
      <c r="O6" s="179"/>
      <c r="P6" s="180"/>
      <c r="Q6" s="178" t="s">
        <v>10</v>
      </c>
      <c r="R6" s="179"/>
      <c r="S6" s="179"/>
      <c r="T6" s="181"/>
      <c r="U6" s="178" t="s">
        <v>11</v>
      </c>
      <c r="V6" s="179"/>
      <c r="W6" s="179"/>
      <c r="X6" s="179"/>
      <c r="Y6" s="180"/>
      <c r="Z6" s="179" t="s">
        <v>135</v>
      </c>
      <c r="AA6" s="179"/>
      <c r="AB6" s="179"/>
      <c r="AC6" s="179"/>
      <c r="AD6" s="181"/>
      <c r="AE6" s="178" t="s">
        <v>136</v>
      </c>
      <c r="AF6" s="179"/>
      <c r="AG6" s="179"/>
      <c r="AH6" s="179"/>
      <c r="AI6" s="180"/>
      <c r="AJ6" s="204"/>
      <c r="AK6" s="193"/>
    </row>
    <row r="7" spans="1:190" s="39" customFormat="1" ht="159.94999999999999" customHeight="1" thickBot="1" x14ac:dyDescent="0.3">
      <c r="A7" s="171"/>
      <c r="B7" s="174"/>
      <c r="C7" s="171"/>
      <c r="D7" s="80" t="s">
        <v>12</v>
      </c>
      <c r="E7" s="5" t="s">
        <v>13</v>
      </c>
      <c r="F7" s="6" t="s">
        <v>14</v>
      </c>
      <c r="G7" s="6" t="s">
        <v>195</v>
      </c>
      <c r="H7" s="6" t="s">
        <v>131</v>
      </c>
      <c r="I7" s="71" t="s">
        <v>13</v>
      </c>
      <c r="J7" s="6" t="s">
        <v>14</v>
      </c>
      <c r="K7" s="6" t="s">
        <v>15</v>
      </c>
      <c r="L7" s="75" t="s">
        <v>16</v>
      </c>
      <c r="M7" s="72" t="s">
        <v>13</v>
      </c>
      <c r="N7" s="6" t="s">
        <v>14</v>
      </c>
      <c r="O7" s="80" t="s">
        <v>15</v>
      </c>
      <c r="P7" s="70" t="s">
        <v>16</v>
      </c>
      <c r="Q7" s="71" t="s">
        <v>13</v>
      </c>
      <c r="R7" s="6" t="s">
        <v>14</v>
      </c>
      <c r="S7" s="6" t="s">
        <v>15</v>
      </c>
      <c r="T7" s="75" t="s">
        <v>16</v>
      </c>
      <c r="U7" s="72" t="s">
        <v>13</v>
      </c>
      <c r="V7" s="6" t="s">
        <v>195</v>
      </c>
      <c r="W7" s="6" t="s">
        <v>131</v>
      </c>
      <c r="X7" s="80" t="s">
        <v>15</v>
      </c>
      <c r="Y7" s="70" t="s">
        <v>16</v>
      </c>
      <c r="Z7" s="71" t="s">
        <v>13</v>
      </c>
      <c r="AA7" s="6" t="s">
        <v>195</v>
      </c>
      <c r="AB7" s="6" t="s">
        <v>131</v>
      </c>
      <c r="AC7" s="80" t="s">
        <v>15</v>
      </c>
      <c r="AD7" s="75" t="s">
        <v>16</v>
      </c>
      <c r="AE7" s="72" t="s">
        <v>13</v>
      </c>
      <c r="AF7" s="6" t="s">
        <v>195</v>
      </c>
      <c r="AG7" s="6" t="s">
        <v>131</v>
      </c>
      <c r="AH7" s="80" t="s">
        <v>15</v>
      </c>
      <c r="AI7" s="70" t="s">
        <v>16</v>
      </c>
      <c r="AJ7" s="205"/>
      <c r="AK7" s="207"/>
    </row>
    <row r="8" spans="1:190" s="40" customFormat="1" ht="24.95" customHeight="1" thickBot="1" x14ac:dyDescent="0.3">
      <c r="A8" s="58"/>
      <c r="B8" s="195" t="s">
        <v>196</v>
      </c>
      <c r="C8" s="195"/>
      <c r="D8" s="201"/>
      <c r="E8" s="201"/>
      <c r="F8" s="201"/>
      <c r="G8" s="201"/>
      <c r="H8" s="201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201"/>
      <c r="AK8" s="164"/>
    </row>
    <row r="9" spans="1:190" s="40" customFormat="1" ht="35.1" customHeight="1" x14ac:dyDescent="0.25">
      <c r="A9" s="63">
        <v>1</v>
      </c>
      <c r="B9" s="63" t="s">
        <v>141</v>
      </c>
      <c r="C9" s="144" t="s">
        <v>142</v>
      </c>
      <c r="D9" s="63">
        <f t="shared" ref="D9:D20" si="0">SUM(E9:H9)</f>
        <v>15</v>
      </c>
      <c r="E9" s="13"/>
      <c r="F9" s="12"/>
      <c r="G9" s="12"/>
      <c r="H9" s="41">
        <f>W9+AB9+AG9</f>
        <v>15</v>
      </c>
      <c r="I9" s="11"/>
      <c r="J9" s="12"/>
      <c r="K9" s="126"/>
      <c r="L9" s="76"/>
      <c r="M9" s="11"/>
      <c r="N9" s="12"/>
      <c r="O9" s="126"/>
      <c r="P9" s="15"/>
      <c r="Q9" s="13"/>
      <c r="R9" s="12"/>
      <c r="S9" s="126"/>
      <c r="T9" s="76"/>
      <c r="U9" s="11"/>
      <c r="V9" s="12"/>
      <c r="W9" s="12">
        <v>15</v>
      </c>
      <c r="X9" s="126">
        <v>2</v>
      </c>
      <c r="Y9" s="15" t="s">
        <v>17</v>
      </c>
      <c r="Z9" s="13"/>
      <c r="AA9" s="12"/>
      <c r="AB9" s="12"/>
      <c r="AC9" s="126"/>
      <c r="AD9" s="76"/>
      <c r="AE9" s="11"/>
      <c r="AF9" s="12"/>
      <c r="AG9" s="12"/>
      <c r="AH9" s="126"/>
      <c r="AI9" s="15"/>
      <c r="AJ9" s="13">
        <f t="shared" ref="AJ9:AJ20" si="1">K9+O9+S9+X9+AC9+AH9</f>
        <v>2</v>
      </c>
      <c r="AK9" s="16">
        <v>2</v>
      </c>
    </row>
    <row r="10" spans="1:190" s="40" customFormat="1" ht="35.1" customHeight="1" x14ac:dyDescent="0.25">
      <c r="A10" s="64">
        <v>2</v>
      </c>
      <c r="B10" s="64" t="s">
        <v>143</v>
      </c>
      <c r="C10" s="145" t="s">
        <v>144</v>
      </c>
      <c r="D10" s="64">
        <f t="shared" si="0"/>
        <v>15</v>
      </c>
      <c r="E10" s="9"/>
      <c r="F10" s="10"/>
      <c r="G10" s="10">
        <f t="shared" ref="G10:G18" si="2">V10+AA10+AF10</f>
        <v>15</v>
      </c>
      <c r="H10" s="66"/>
      <c r="I10" s="17"/>
      <c r="J10" s="10"/>
      <c r="K10" s="18"/>
      <c r="L10" s="77"/>
      <c r="M10" s="17"/>
      <c r="N10" s="10"/>
      <c r="O10" s="18"/>
      <c r="P10" s="20"/>
      <c r="Q10" s="9"/>
      <c r="R10" s="10"/>
      <c r="S10" s="18"/>
      <c r="T10" s="77"/>
      <c r="U10" s="17"/>
      <c r="V10" s="10">
        <v>15</v>
      </c>
      <c r="W10" s="10"/>
      <c r="X10" s="18">
        <v>2</v>
      </c>
      <c r="Y10" s="20" t="s">
        <v>17</v>
      </c>
      <c r="Z10" s="9"/>
      <c r="AA10" s="10"/>
      <c r="AB10" s="10"/>
      <c r="AC10" s="18"/>
      <c r="AD10" s="77"/>
      <c r="AE10" s="17"/>
      <c r="AF10" s="10"/>
      <c r="AG10" s="10"/>
      <c r="AH10" s="18"/>
      <c r="AI10" s="20"/>
      <c r="AJ10" s="9">
        <f t="shared" si="1"/>
        <v>2</v>
      </c>
      <c r="AK10" s="21">
        <v>2</v>
      </c>
    </row>
    <row r="11" spans="1:190" s="40" customFormat="1" ht="35.1" customHeight="1" x14ac:dyDescent="0.25">
      <c r="A11" s="64">
        <v>3</v>
      </c>
      <c r="B11" s="64" t="s">
        <v>145</v>
      </c>
      <c r="C11" s="145" t="s">
        <v>146</v>
      </c>
      <c r="D11" s="64">
        <f t="shared" si="0"/>
        <v>15</v>
      </c>
      <c r="E11" s="9"/>
      <c r="F11" s="10"/>
      <c r="G11" s="10">
        <f t="shared" si="2"/>
        <v>15</v>
      </c>
      <c r="H11" s="66"/>
      <c r="I11" s="17"/>
      <c r="J11" s="10"/>
      <c r="K11" s="18"/>
      <c r="L11" s="77"/>
      <c r="M11" s="17"/>
      <c r="N11" s="10"/>
      <c r="O11" s="18"/>
      <c r="P11" s="20"/>
      <c r="Q11" s="9"/>
      <c r="R11" s="10"/>
      <c r="S11" s="18"/>
      <c r="T11" s="77"/>
      <c r="U11" s="17"/>
      <c r="V11" s="10">
        <v>15</v>
      </c>
      <c r="W11" s="10"/>
      <c r="X11" s="18">
        <v>2</v>
      </c>
      <c r="Y11" s="20" t="s">
        <v>17</v>
      </c>
      <c r="Z11" s="9"/>
      <c r="AA11" s="10"/>
      <c r="AB11" s="10"/>
      <c r="AC11" s="18"/>
      <c r="AD11" s="77"/>
      <c r="AE11" s="17"/>
      <c r="AF11" s="10"/>
      <c r="AG11" s="10"/>
      <c r="AH11" s="18"/>
      <c r="AI11" s="20"/>
      <c r="AJ11" s="9">
        <f t="shared" si="1"/>
        <v>2</v>
      </c>
      <c r="AK11" s="21">
        <v>2</v>
      </c>
    </row>
    <row r="12" spans="1:190" s="40" customFormat="1" ht="50.1" customHeight="1" x14ac:dyDescent="0.25">
      <c r="A12" s="64">
        <v>4</v>
      </c>
      <c r="B12" s="64" t="s">
        <v>147</v>
      </c>
      <c r="C12" s="145" t="s">
        <v>148</v>
      </c>
      <c r="D12" s="64">
        <f t="shared" si="0"/>
        <v>15</v>
      </c>
      <c r="E12" s="9"/>
      <c r="F12" s="10"/>
      <c r="G12" s="10">
        <f t="shared" si="2"/>
        <v>15</v>
      </c>
      <c r="H12" s="66"/>
      <c r="I12" s="17"/>
      <c r="J12" s="10"/>
      <c r="K12" s="18"/>
      <c r="L12" s="77"/>
      <c r="M12" s="17"/>
      <c r="N12" s="10"/>
      <c r="O12" s="18"/>
      <c r="P12" s="20"/>
      <c r="Q12" s="9"/>
      <c r="R12" s="10"/>
      <c r="S12" s="18"/>
      <c r="T12" s="77"/>
      <c r="U12" s="17"/>
      <c r="V12" s="10">
        <v>15</v>
      </c>
      <c r="W12" s="10"/>
      <c r="X12" s="18">
        <v>2</v>
      </c>
      <c r="Y12" s="20" t="s">
        <v>17</v>
      </c>
      <c r="Z12" s="9"/>
      <c r="AA12" s="10"/>
      <c r="AB12" s="10"/>
      <c r="AC12" s="18"/>
      <c r="AD12" s="77"/>
      <c r="AE12" s="17"/>
      <c r="AF12" s="10"/>
      <c r="AG12" s="10"/>
      <c r="AH12" s="18"/>
      <c r="AI12" s="20"/>
      <c r="AJ12" s="9">
        <f t="shared" si="1"/>
        <v>2</v>
      </c>
      <c r="AK12" s="21">
        <v>2</v>
      </c>
    </row>
    <row r="13" spans="1:190" s="40" customFormat="1" ht="35.1" customHeight="1" x14ac:dyDescent="0.25">
      <c r="A13" s="64">
        <v>5</v>
      </c>
      <c r="B13" s="64" t="s">
        <v>149</v>
      </c>
      <c r="C13" s="145" t="s">
        <v>150</v>
      </c>
      <c r="D13" s="64">
        <f t="shared" si="0"/>
        <v>15</v>
      </c>
      <c r="E13" s="9"/>
      <c r="F13" s="10"/>
      <c r="G13" s="10">
        <f t="shared" si="2"/>
        <v>15</v>
      </c>
      <c r="H13" s="66"/>
      <c r="I13" s="17"/>
      <c r="J13" s="10"/>
      <c r="K13" s="18"/>
      <c r="L13" s="77"/>
      <c r="M13" s="17"/>
      <c r="N13" s="10"/>
      <c r="O13" s="18"/>
      <c r="P13" s="20"/>
      <c r="Q13" s="9"/>
      <c r="R13" s="10"/>
      <c r="S13" s="18"/>
      <c r="T13" s="77"/>
      <c r="U13" s="17"/>
      <c r="V13" s="10"/>
      <c r="W13" s="10"/>
      <c r="X13" s="18"/>
      <c r="Y13" s="20"/>
      <c r="Z13" s="9"/>
      <c r="AA13" s="10">
        <v>15</v>
      </c>
      <c r="AB13" s="10"/>
      <c r="AC13" s="18">
        <v>2</v>
      </c>
      <c r="AD13" s="77" t="s">
        <v>17</v>
      </c>
      <c r="AE13" s="17"/>
      <c r="AF13" s="10"/>
      <c r="AG13" s="10"/>
      <c r="AH13" s="18"/>
      <c r="AI13" s="20"/>
      <c r="AJ13" s="9">
        <f t="shared" si="1"/>
        <v>2</v>
      </c>
      <c r="AK13" s="21">
        <v>2</v>
      </c>
    </row>
    <row r="14" spans="1:190" s="40" customFormat="1" ht="35.1" customHeight="1" x14ac:dyDescent="0.25">
      <c r="A14" s="64">
        <v>6</v>
      </c>
      <c r="B14" s="64" t="s">
        <v>151</v>
      </c>
      <c r="C14" s="145" t="s">
        <v>152</v>
      </c>
      <c r="D14" s="64">
        <f t="shared" si="0"/>
        <v>15</v>
      </c>
      <c r="E14" s="9"/>
      <c r="F14" s="10"/>
      <c r="G14" s="10">
        <f t="shared" si="2"/>
        <v>15</v>
      </c>
      <c r="H14" s="66"/>
      <c r="I14" s="17"/>
      <c r="J14" s="10"/>
      <c r="K14" s="18"/>
      <c r="L14" s="77"/>
      <c r="M14" s="17"/>
      <c r="N14" s="10"/>
      <c r="O14" s="18"/>
      <c r="P14" s="20"/>
      <c r="Q14" s="9"/>
      <c r="R14" s="10"/>
      <c r="S14" s="18"/>
      <c r="T14" s="77"/>
      <c r="U14" s="17"/>
      <c r="V14" s="10"/>
      <c r="W14" s="10"/>
      <c r="X14" s="18"/>
      <c r="Y14" s="20"/>
      <c r="Z14" s="9"/>
      <c r="AA14" s="10">
        <v>15</v>
      </c>
      <c r="AB14" s="10"/>
      <c r="AC14" s="18">
        <v>2</v>
      </c>
      <c r="AD14" s="77" t="s">
        <v>17</v>
      </c>
      <c r="AE14" s="17"/>
      <c r="AF14" s="10"/>
      <c r="AG14" s="10"/>
      <c r="AH14" s="18"/>
      <c r="AI14" s="20"/>
      <c r="AJ14" s="9">
        <f t="shared" si="1"/>
        <v>2</v>
      </c>
      <c r="AK14" s="21">
        <v>2</v>
      </c>
    </row>
    <row r="15" spans="1:190" s="40" customFormat="1" ht="24.95" customHeight="1" x14ac:dyDescent="0.25">
      <c r="A15" s="64">
        <v>7</v>
      </c>
      <c r="B15" s="64" t="s">
        <v>153</v>
      </c>
      <c r="C15" s="145" t="s">
        <v>154</v>
      </c>
      <c r="D15" s="64">
        <f t="shared" si="0"/>
        <v>15</v>
      </c>
      <c r="E15" s="9"/>
      <c r="F15" s="10"/>
      <c r="G15" s="10">
        <f t="shared" si="2"/>
        <v>15</v>
      </c>
      <c r="H15" s="66"/>
      <c r="I15" s="17"/>
      <c r="J15" s="10"/>
      <c r="K15" s="18"/>
      <c r="L15" s="77"/>
      <c r="M15" s="17"/>
      <c r="N15" s="10"/>
      <c r="O15" s="18"/>
      <c r="P15" s="20"/>
      <c r="Q15" s="9"/>
      <c r="R15" s="10"/>
      <c r="S15" s="18"/>
      <c r="T15" s="77"/>
      <c r="U15" s="17"/>
      <c r="V15" s="10"/>
      <c r="W15" s="10"/>
      <c r="X15" s="18"/>
      <c r="Y15" s="20"/>
      <c r="Z15" s="9"/>
      <c r="AA15" s="10">
        <v>15</v>
      </c>
      <c r="AB15" s="10"/>
      <c r="AC15" s="18">
        <v>2</v>
      </c>
      <c r="AD15" s="77" t="s">
        <v>17</v>
      </c>
      <c r="AE15" s="17"/>
      <c r="AF15" s="10"/>
      <c r="AG15" s="10"/>
      <c r="AH15" s="18"/>
      <c r="AI15" s="20"/>
      <c r="AJ15" s="9">
        <f t="shared" si="1"/>
        <v>2</v>
      </c>
      <c r="AK15" s="21">
        <v>2</v>
      </c>
    </row>
    <row r="16" spans="1:190" s="40" customFormat="1" ht="35.1" customHeight="1" x14ac:dyDescent="0.25">
      <c r="A16" s="64">
        <v>8</v>
      </c>
      <c r="B16" s="64" t="s">
        <v>155</v>
      </c>
      <c r="C16" s="145" t="s">
        <v>156</v>
      </c>
      <c r="D16" s="64">
        <f t="shared" si="0"/>
        <v>15</v>
      </c>
      <c r="E16" s="9"/>
      <c r="F16" s="10"/>
      <c r="G16" s="10"/>
      <c r="H16" s="66">
        <f t="shared" ref="H16:H20" si="3">W16+AB16+AG16</f>
        <v>15</v>
      </c>
      <c r="I16" s="17"/>
      <c r="J16" s="10"/>
      <c r="K16" s="18"/>
      <c r="L16" s="77"/>
      <c r="M16" s="17"/>
      <c r="N16" s="10"/>
      <c r="O16" s="18"/>
      <c r="P16" s="20"/>
      <c r="Q16" s="9"/>
      <c r="R16" s="10"/>
      <c r="S16" s="18"/>
      <c r="T16" s="77"/>
      <c r="U16" s="17"/>
      <c r="V16" s="10"/>
      <c r="W16" s="10"/>
      <c r="X16" s="18"/>
      <c r="Y16" s="20"/>
      <c r="Z16" s="9"/>
      <c r="AA16" s="10"/>
      <c r="AB16" s="10">
        <v>15</v>
      </c>
      <c r="AC16" s="18">
        <v>2</v>
      </c>
      <c r="AD16" s="77" t="s">
        <v>17</v>
      </c>
      <c r="AE16" s="17"/>
      <c r="AF16" s="10"/>
      <c r="AG16" s="10"/>
      <c r="AH16" s="18"/>
      <c r="AI16" s="20"/>
      <c r="AJ16" s="9">
        <f t="shared" si="1"/>
        <v>2</v>
      </c>
      <c r="AK16" s="21">
        <v>2</v>
      </c>
    </row>
    <row r="17" spans="1:126" s="40" customFormat="1" ht="35.1" customHeight="1" x14ac:dyDescent="0.25">
      <c r="A17" s="64">
        <v>9</v>
      </c>
      <c r="B17" s="64" t="s">
        <v>157</v>
      </c>
      <c r="C17" s="145" t="s">
        <v>158</v>
      </c>
      <c r="D17" s="64">
        <f t="shared" si="0"/>
        <v>15</v>
      </c>
      <c r="E17" s="9"/>
      <c r="F17" s="10"/>
      <c r="G17" s="10"/>
      <c r="H17" s="66">
        <f t="shared" si="3"/>
        <v>15</v>
      </c>
      <c r="I17" s="17"/>
      <c r="J17" s="10"/>
      <c r="K17" s="18"/>
      <c r="L17" s="77"/>
      <c r="M17" s="17"/>
      <c r="N17" s="10"/>
      <c r="O17" s="18"/>
      <c r="P17" s="20"/>
      <c r="Q17" s="9"/>
      <c r="R17" s="10"/>
      <c r="S17" s="18"/>
      <c r="T17" s="77"/>
      <c r="U17" s="17"/>
      <c r="V17" s="10"/>
      <c r="W17" s="10"/>
      <c r="X17" s="18"/>
      <c r="Y17" s="20"/>
      <c r="Z17" s="9"/>
      <c r="AA17" s="10"/>
      <c r="AB17" s="10"/>
      <c r="AC17" s="18"/>
      <c r="AD17" s="77"/>
      <c r="AE17" s="17"/>
      <c r="AF17" s="10"/>
      <c r="AG17" s="10">
        <v>15</v>
      </c>
      <c r="AH17" s="18">
        <v>2</v>
      </c>
      <c r="AI17" s="20" t="s">
        <v>17</v>
      </c>
      <c r="AJ17" s="9">
        <f t="shared" si="1"/>
        <v>2</v>
      </c>
      <c r="AK17" s="21">
        <v>2</v>
      </c>
    </row>
    <row r="18" spans="1:126" s="40" customFormat="1" ht="35.1" customHeight="1" x14ac:dyDescent="0.25">
      <c r="A18" s="64">
        <v>10</v>
      </c>
      <c r="B18" s="64" t="s">
        <v>159</v>
      </c>
      <c r="C18" s="145" t="s">
        <v>160</v>
      </c>
      <c r="D18" s="64">
        <f t="shared" si="0"/>
        <v>15</v>
      </c>
      <c r="E18" s="9"/>
      <c r="F18" s="10"/>
      <c r="G18" s="10">
        <f t="shared" si="2"/>
        <v>15</v>
      </c>
      <c r="H18" s="66"/>
      <c r="I18" s="17"/>
      <c r="J18" s="10"/>
      <c r="K18" s="18"/>
      <c r="L18" s="77"/>
      <c r="M18" s="17"/>
      <c r="N18" s="10"/>
      <c r="O18" s="18"/>
      <c r="P18" s="20"/>
      <c r="Q18" s="9"/>
      <c r="R18" s="10"/>
      <c r="S18" s="18"/>
      <c r="T18" s="77"/>
      <c r="U18" s="17"/>
      <c r="V18" s="10"/>
      <c r="W18" s="10"/>
      <c r="X18" s="18"/>
      <c r="Y18" s="20"/>
      <c r="Z18" s="9"/>
      <c r="AA18" s="10"/>
      <c r="AB18" s="10"/>
      <c r="AC18" s="18"/>
      <c r="AD18" s="77"/>
      <c r="AE18" s="17"/>
      <c r="AF18" s="10">
        <v>15</v>
      </c>
      <c r="AG18" s="10"/>
      <c r="AH18" s="18">
        <v>2</v>
      </c>
      <c r="AI18" s="20" t="s">
        <v>17</v>
      </c>
      <c r="AJ18" s="9">
        <f t="shared" si="1"/>
        <v>2</v>
      </c>
      <c r="AK18" s="21">
        <v>2</v>
      </c>
    </row>
    <row r="19" spans="1:126" s="40" customFormat="1" ht="35.1" customHeight="1" x14ac:dyDescent="0.25">
      <c r="A19" s="154">
        <v>11</v>
      </c>
      <c r="B19" s="154" t="s">
        <v>161</v>
      </c>
      <c r="C19" s="153" t="s">
        <v>162</v>
      </c>
      <c r="D19" s="64">
        <f t="shared" si="0"/>
        <v>15</v>
      </c>
      <c r="E19" s="9"/>
      <c r="F19" s="10"/>
      <c r="G19" s="10"/>
      <c r="H19" s="66">
        <f t="shared" si="3"/>
        <v>15</v>
      </c>
      <c r="I19" s="45"/>
      <c r="J19" s="43"/>
      <c r="K19" s="46"/>
      <c r="L19" s="79"/>
      <c r="M19" s="45"/>
      <c r="N19" s="43"/>
      <c r="O19" s="46"/>
      <c r="P19" s="52"/>
      <c r="Q19" s="42"/>
      <c r="R19" s="43"/>
      <c r="S19" s="46"/>
      <c r="T19" s="79"/>
      <c r="U19" s="45"/>
      <c r="V19" s="43"/>
      <c r="W19" s="43"/>
      <c r="X19" s="46"/>
      <c r="Y19" s="52"/>
      <c r="Z19" s="42"/>
      <c r="AA19" s="43"/>
      <c r="AB19" s="43"/>
      <c r="AC19" s="46"/>
      <c r="AD19" s="79"/>
      <c r="AE19" s="45"/>
      <c r="AF19" s="43"/>
      <c r="AG19" s="43">
        <v>15</v>
      </c>
      <c r="AH19" s="46">
        <v>2</v>
      </c>
      <c r="AI19" s="52" t="s">
        <v>17</v>
      </c>
      <c r="AJ19" s="42">
        <f t="shared" si="1"/>
        <v>2</v>
      </c>
      <c r="AK19" s="59">
        <v>2</v>
      </c>
    </row>
    <row r="20" spans="1:126" s="40" customFormat="1" ht="24.95" customHeight="1" thickBot="1" x14ac:dyDescent="0.3">
      <c r="A20" s="65">
        <v>12</v>
      </c>
      <c r="B20" s="65" t="s">
        <v>163</v>
      </c>
      <c r="C20" s="146" t="s">
        <v>164</v>
      </c>
      <c r="D20" s="65">
        <f t="shared" si="0"/>
        <v>15</v>
      </c>
      <c r="E20" s="26"/>
      <c r="F20" s="23"/>
      <c r="G20" s="23"/>
      <c r="H20" s="67">
        <f t="shared" si="3"/>
        <v>15</v>
      </c>
      <c r="I20" s="22"/>
      <c r="J20" s="23"/>
      <c r="K20" s="127"/>
      <c r="L20" s="78"/>
      <c r="M20" s="22"/>
      <c r="N20" s="23"/>
      <c r="O20" s="127"/>
      <c r="P20" s="25"/>
      <c r="Q20" s="26"/>
      <c r="R20" s="23"/>
      <c r="S20" s="127"/>
      <c r="T20" s="78"/>
      <c r="U20" s="22"/>
      <c r="V20" s="23"/>
      <c r="W20" s="23"/>
      <c r="X20" s="127"/>
      <c r="Y20" s="25"/>
      <c r="Z20" s="26"/>
      <c r="AA20" s="23"/>
      <c r="AB20" s="23"/>
      <c r="AC20" s="127"/>
      <c r="AD20" s="78"/>
      <c r="AE20" s="22"/>
      <c r="AF20" s="23"/>
      <c r="AG20" s="23">
        <v>15</v>
      </c>
      <c r="AH20" s="127">
        <v>2</v>
      </c>
      <c r="AI20" s="25" t="s">
        <v>17</v>
      </c>
      <c r="AJ20" s="26">
        <f t="shared" si="1"/>
        <v>2</v>
      </c>
      <c r="AK20" s="27">
        <v>2</v>
      </c>
    </row>
    <row r="21" spans="1:126" s="40" customFormat="1" ht="24.95" customHeight="1" thickBot="1" x14ac:dyDescent="0.3">
      <c r="A21" s="198" t="s">
        <v>18</v>
      </c>
      <c r="B21" s="199"/>
      <c r="C21" s="200"/>
      <c r="D21" s="28">
        <f>SUM(D9:D20)</f>
        <v>180</v>
      </c>
      <c r="E21" s="124">
        <f t="shared" ref="E21:AK21" si="4">SUM(E9:E20)</f>
        <v>0</v>
      </c>
      <c r="F21" s="62">
        <f t="shared" si="4"/>
        <v>0</v>
      </c>
      <c r="G21" s="62">
        <f t="shared" si="4"/>
        <v>105</v>
      </c>
      <c r="H21" s="62">
        <f t="shared" si="4"/>
        <v>75</v>
      </c>
      <c r="I21" s="129">
        <f t="shared" si="4"/>
        <v>0</v>
      </c>
      <c r="J21" s="130">
        <f t="shared" si="4"/>
        <v>0</v>
      </c>
      <c r="K21" s="130">
        <f t="shared" si="4"/>
        <v>0</v>
      </c>
      <c r="L21" s="84"/>
      <c r="M21" s="28">
        <f t="shared" si="4"/>
        <v>0</v>
      </c>
      <c r="N21" s="130">
        <f t="shared" si="4"/>
        <v>0</v>
      </c>
      <c r="O21" s="130">
        <f t="shared" si="4"/>
        <v>0</v>
      </c>
      <c r="P21" s="85"/>
      <c r="Q21" s="28">
        <f t="shared" si="4"/>
        <v>0</v>
      </c>
      <c r="R21" s="130">
        <f t="shared" si="4"/>
        <v>0</v>
      </c>
      <c r="S21" s="130">
        <f t="shared" si="4"/>
        <v>0</v>
      </c>
      <c r="T21" s="84"/>
      <c r="U21" s="28">
        <f t="shared" si="4"/>
        <v>0</v>
      </c>
      <c r="V21" s="130">
        <f t="shared" si="4"/>
        <v>45</v>
      </c>
      <c r="W21" s="130">
        <f t="shared" si="4"/>
        <v>15</v>
      </c>
      <c r="X21" s="130">
        <f t="shared" si="4"/>
        <v>8</v>
      </c>
      <c r="Y21" s="85"/>
      <c r="Z21" s="28">
        <f t="shared" si="4"/>
        <v>0</v>
      </c>
      <c r="AA21" s="130">
        <f t="shared" si="4"/>
        <v>45</v>
      </c>
      <c r="AB21" s="130">
        <f t="shared" si="4"/>
        <v>15</v>
      </c>
      <c r="AC21" s="130">
        <f t="shared" si="4"/>
        <v>8</v>
      </c>
      <c r="AD21" s="84"/>
      <c r="AE21" s="28">
        <f t="shared" si="4"/>
        <v>0</v>
      </c>
      <c r="AF21" s="130">
        <f t="shared" si="4"/>
        <v>15</v>
      </c>
      <c r="AG21" s="130">
        <f t="shared" si="4"/>
        <v>45</v>
      </c>
      <c r="AH21" s="130">
        <f t="shared" si="4"/>
        <v>8</v>
      </c>
      <c r="AI21" s="83"/>
      <c r="AJ21" s="129">
        <f>SUM(AJ9:AJ20)</f>
        <v>24</v>
      </c>
      <c r="AK21" s="131">
        <f t="shared" si="4"/>
        <v>24</v>
      </c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</row>
    <row r="22" spans="1:126" ht="15.75" x14ac:dyDescent="0.25">
      <c r="A22" s="29"/>
      <c r="B22" s="29"/>
      <c r="C22" s="29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</row>
    <row r="23" spans="1:126" s="40" customFormat="1" ht="15.75" x14ac:dyDescent="0.25">
      <c r="A23" s="29"/>
      <c r="B23" s="29" t="s">
        <v>199</v>
      </c>
      <c r="C23" s="29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</row>
    <row r="24" spans="1:126" ht="15.75" x14ac:dyDescent="0.25">
      <c r="A24" s="29"/>
      <c r="B24" s="29"/>
      <c r="C24" s="29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</row>
    <row r="25" spans="1:126" ht="15.75" x14ac:dyDescent="0.25">
      <c r="A25" s="29"/>
      <c r="B25" s="29"/>
      <c r="C25" s="2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</row>
    <row r="26" spans="1:126" ht="15.75" x14ac:dyDescent="0.25">
      <c r="A26" s="29"/>
      <c r="B26" s="29"/>
      <c r="C26" s="29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</row>
    <row r="27" spans="1:126" ht="15.75" x14ac:dyDescent="0.25">
      <c r="A27" s="29"/>
      <c r="B27" s="29"/>
      <c r="C27" s="29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</row>
    <row r="28" spans="1:126" ht="15.75" x14ac:dyDescent="0.25">
      <c r="A28" s="29"/>
      <c r="B28" s="29"/>
      <c r="C28" s="29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</row>
    <row r="29" spans="1:126" ht="15.75" x14ac:dyDescent="0.25">
      <c r="A29" s="29"/>
      <c r="B29" s="29"/>
      <c r="C29" s="29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</row>
    <row r="30" spans="1:126" x14ac:dyDescent="0.25">
      <c r="A30" s="31"/>
      <c r="B30" s="31"/>
      <c r="C30" s="31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</row>
    <row r="31" spans="1:126" x14ac:dyDescent="0.25">
      <c r="A31" s="31"/>
      <c r="B31" s="31"/>
      <c r="C31" s="31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</row>
  </sheetData>
  <mergeCells count="21">
    <mergeCell ref="A3:AK3"/>
    <mergeCell ref="A1:AK1"/>
    <mergeCell ref="A4:AK4"/>
    <mergeCell ref="A5:A7"/>
    <mergeCell ref="B5:B7"/>
    <mergeCell ref="C5:C7"/>
    <mergeCell ref="A2:AK2"/>
    <mergeCell ref="A21:C21"/>
    <mergeCell ref="B8:AK8"/>
    <mergeCell ref="D5:H6"/>
    <mergeCell ref="I5:P5"/>
    <mergeCell ref="Q5:Y5"/>
    <mergeCell ref="Z5:AI5"/>
    <mergeCell ref="AJ5:AJ7"/>
    <mergeCell ref="I6:L6"/>
    <mergeCell ref="M6:P6"/>
    <mergeCell ref="AK5:AK7"/>
    <mergeCell ref="Q6:T6"/>
    <mergeCell ref="U6:Y6"/>
    <mergeCell ref="Z6:AD6"/>
    <mergeCell ref="AE6:AI6"/>
  </mergeCells>
  <printOptions horizontalCentered="1" verticalCentered="1"/>
  <pageMargins left="0.23622047244094491" right="0.23622047244094491" top="0.55118110236220474" bottom="0.35433070866141736" header="0" footer="0"/>
  <pageSetup paperSize="9" scale="57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H32"/>
  <sheetViews>
    <sheetView showGridLines="0" view="pageBreakPreview" zoomScale="90" zoomScaleNormal="90" zoomScaleSheetLayoutView="90" workbookViewId="0">
      <selection activeCell="AM9" sqref="AM9"/>
    </sheetView>
  </sheetViews>
  <sheetFormatPr defaultColWidth="9.140625" defaultRowHeight="12.75" x14ac:dyDescent="0.25"/>
  <cols>
    <col min="1" max="1" width="5.7109375" style="1" customWidth="1"/>
    <col min="2" max="2" width="7.7109375" style="1" customWidth="1"/>
    <col min="3" max="3" width="38.28515625" style="33" customWidth="1"/>
    <col min="4" max="36" width="5.140625" style="1" customWidth="1"/>
    <col min="37" max="37" width="7.85546875" style="1" customWidth="1"/>
    <col min="38" max="38" width="2.42578125" style="1" customWidth="1"/>
    <col min="39" max="16384" width="9.140625" style="1"/>
  </cols>
  <sheetData>
    <row r="1" spans="1:190" ht="21" x14ac:dyDescent="0.25">
      <c r="A1" s="211" t="s">
        <v>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158"/>
      <c r="Z1" s="159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60"/>
    </row>
    <row r="2" spans="1:190" s="38" customFormat="1" ht="30" customHeight="1" x14ac:dyDescent="0.35">
      <c r="A2" s="208" t="s">
        <v>193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209"/>
      <c r="AE2" s="209"/>
      <c r="AF2" s="209"/>
      <c r="AG2" s="209"/>
      <c r="AH2" s="209"/>
      <c r="AI2" s="209"/>
      <c r="AJ2" s="209"/>
      <c r="AK2" s="210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37"/>
      <c r="FF2" s="37"/>
      <c r="FG2" s="37"/>
      <c r="FH2" s="37"/>
      <c r="FI2" s="37"/>
      <c r="FJ2" s="37"/>
      <c r="FK2" s="37"/>
      <c r="FL2" s="37"/>
      <c r="FM2" s="37"/>
      <c r="FN2" s="37"/>
      <c r="FO2" s="37"/>
      <c r="FP2" s="37"/>
      <c r="FQ2" s="37"/>
      <c r="FR2" s="37"/>
      <c r="FS2" s="37"/>
      <c r="FT2" s="37"/>
      <c r="FU2" s="37"/>
      <c r="FV2" s="37"/>
      <c r="FW2" s="37"/>
      <c r="FX2" s="37"/>
      <c r="FY2" s="37"/>
      <c r="FZ2" s="37"/>
      <c r="GA2" s="37"/>
      <c r="GB2" s="37"/>
      <c r="GC2" s="37"/>
      <c r="GD2" s="37"/>
      <c r="GE2" s="37"/>
      <c r="GF2" s="37"/>
      <c r="GG2" s="37"/>
      <c r="GH2" s="37"/>
    </row>
    <row r="3" spans="1:190" ht="30" customHeight="1" x14ac:dyDescent="0.25">
      <c r="A3" s="208" t="s">
        <v>200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209"/>
      <c r="AJ3" s="209"/>
      <c r="AK3" s="210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  <c r="BA3" s="157"/>
      <c r="BB3" s="157"/>
      <c r="BC3" s="157"/>
      <c r="BD3" s="157"/>
      <c r="BE3" s="157"/>
      <c r="BF3" s="157"/>
      <c r="BG3" s="157"/>
      <c r="BH3" s="157"/>
    </row>
    <row r="4" spans="1:190" s="151" customFormat="1" ht="30" customHeight="1" thickBot="1" x14ac:dyDescent="0.3">
      <c r="A4" s="208" t="s">
        <v>165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Z4" s="152"/>
      <c r="AK4" s="161"/>
    </row>
    <row r="5" spans="1:190" s="39" customFormat="1" ht="30" customHeight="1" x14ac:dyDescent="0.25">
      <c r="A5" s="221" t="s">
        <v>1</v>
      </c>
      <c r="B5" s="224" t="s">
        <v>2</v>
      </c>
      <c r="C5" s="221" t="s">
        <v>3</v>
      </c>
      <c r="D5" s="216" t="s">
        <v>4</v>
      </c>
      <c r="E5" s="216"/>
      <c r="F5" s="216"/>
      <c r="G5" s="216"/>
      <c r="H5" s="216"/>
      <c r="I5" s="202" t="s">
        <v>5</v>
      </c>
      <c r="J5" s="176"/>
      <c r="K5" s="176"/>
      <c r="L5" s="176"/>
      <c r="M5" s="176"/>
      <c r="N5" s="176"/>
      <c r="O5" s="176"/>
      <c r="P5" s="177"/>
      <c r="Q5" s="218" t="s">
        <v>6</v>
      </c>
      <c r="R5" s="219"/>
      <c r="S5" s="219"/>
      <c r="T5" s="219"/>
      <c r="U5" s="219"/>
      <c r="V5" s="219"/>
      <c r="W5" s="219"/>
      <c r="X5" s="219"/>
      <c r="Y5" s="219"/>
      <c r="Z5" s="218" t="s">
        <v>134</v>
      </c>
      <c r="AA5" s="219"/>
      <c r="AB5" s="219"/>
      <c r="AC5" s="219"/>
      <c r="AD5" s="219"/>
      <c r="AE5" s="219"/>
      <c r="AF5" s="219"/>
      <c r="AG5" s="219"/>
      <c r="AH5" s="219"/>
      <c r="AI5" s="220"/>
      <c r="AJ5" s="203" t="s">
        <v>7</v>
      </c>
      <c r="AK5" s="192" t="s">
        <v>140</v>
      </c>
    </row>
    <row r="6" spans="1:190" s="39" customFormat="1" ht="30" customHeight="1" thickBot="1" x14ac:dyDescent="0.3">
      <c r="A6" s="222"/>
      <c r="B6" s="225"/>
      <c r="C6" s="222"/>
      <c r="D6" s="217"/>
      <c r="E6" s="217"/>
      <c r="F6" s="217"/>
      <c r="G6" s="217"/>
      <c r="H6" s="217"/>
      <c r="I6" s="206" t="s">
        <v>8</v>
      </c>
      <c r="J6" s="179"/>
      <c r="K6" s="179"/>
      <c r="L6" s="181"/>
      <c r="M6" s="178" t="s">
        <v>9</v>
      </c>
      <c r="N6" s="179"/>
      <c r="O6" s="179"/>
      <c r="P6" s="180"/>
      <c r="Q6" s="178" t="s">
        <v>10</v>
      </c>
      <c r="R6" s="179"/>
      <c r="S6" s="179"/>
      <c r="T6" s="181"/>
      <c r="U6" s="178" t="s">
        <v>11</v>
      </c>
      <c r="V6" s="179"/>
      <c r="W6" s="179"/>
      <c r="X6" s="179"/>
      <c r="Y6" s="180"/>
      <c r="Z6" s="179" t="s">
        <v>135</v>
      </c>
      <c r="AA6" s="179"/>
      <c r="AB6" s="179"/>
      <c r="AC6" s="179"/>
      <c r="AD6" s="181"/>
      <c r="AE6" s="214" t="s">
        <v>136</v>
      </c>
      <c r="AF6" s="215"/>
      <c r="AG6" s="215"/>
      <c r="AH6" s="215"/>
      <c r="AI6" s="215"/>
      <c r="AJ6" s="204"/>
      <c r="AK6" s="193"/>
    </row>
    <row r="7" spans="1:190" s="39" customFormat="1" ht="159.94999999999999" customHeight="1" thickBot="1" x14ac:dyDescent="0.3">
      <c r="A7" s="223"/>
      <c r="B7" s="226"/>
      <c r="C7" s="223"/>
      <c r="D7" s="80" t="s">
        <v>12</v>
      </c>
      <c r="E7" s="5" t="s">
        <v>13</v>
      </c>
      <c r="F7" s="6" t="s">
        <v>14</v>
      </c>
      <c r="G7" s="6" t="s">
        <v>195</v>
      </c>
      <c r="H7" s="6" t="s">
        <v>131</v>
      </c>
      <c r="I7" s="71" t="s">
        <v>13</v>
      </c>
      <c r="J7" s="6" t="s">
        <v>14</v>
      </c>
      <c r="K7" s="6" t="s">
        <v>15</v>
      </c>
      <c r="L7" s="75" t="s">
        <v>16</v>
      </c>
      <c r="M7" s="72" t="s">
        <v>13</v>
      </c>
      <c r="N7" s="6" t="s">
        <v>14</v>
      </c>
      <c r="O7" s="80" t="s">
        <v>15</v>
      </c>
      <c r="P7" s="70" t="s">
        <v>16</v>
      </c>
      <c r="Q7" s="71" t="s">
        <v>13</v>
      </c>
      <c r="R7" s="6" t="s">
        <v>14</v>
      </c>
      <c r="S7" s="6" t="s">
        <v>15</v>
      </c>
      <c r="T7" s="75" t="s">
        <v>16</v>
      </c>
      <c r="U7" s="72" t="s">
        <v>13</v>
      </c>
      <c r="V7" s="6" t="s">
        <v>195</v>
      </c>
      <c r="W7" s="6" t="s">
        <v>131</v>
      </c>
      <c r="X7" s="80" t="s">
        <v>15</v>
      </c>
      <c r="Y7" s="70" t="s">
        <v>16</v>
      </c>
      <c r="Z7" s="71" t="s">
        <v>13</v>
      </c>
      <c r="AA7" s="6" t="s">
        <v>195</v>
      </c>
      <c r="AB7" s="6" t="s">
        <v>131</v>
      </c>
      <c r="AC7" s="80" t="s">
        <v>15</v>
      </c>
      <c r="AD7" s="75" t="s">
        <v>16</v>
      </c>
      <c r="AE7" s="72" t="s">
        <v>13</v>
      </c>
      <c r="AF7" s="6" t="s">
        <v>195</v>
      </c>
      <c r="AG7" s="6" t="s">
        <v>131</v>
      </c>
      <c r="AH7" s="80" t="s">
        <v>15</v>
      </c>
      <c r="AI7" s="123" t="s">
        <v>16</v>
      </c>
      <c r="AJ7" s="205"/>
      <c r="AK7" s="207"/>
    </row>
    <row r="8" spans="1:190" s="40" customFormat="1" ht="24.95" customHeight="1" thickBot="1" x14ac:dyDescent="0.3">
      <c r="A8" s="58"/>
      <c r="B8" s="195" t="s">
        <v>196</v>
      </c>
      <c r="C8" s="195"/>
      <c r="D8" s="201"/>
      <c r="E8" s="201"/>
      <c r="F8" s="201"/>
      <c r="G8" s="201"/>
      <c r="H8" s="201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201"/>
      <c r="AK8" s="164"/>
    </row>
    <row r="9" spans="1:190" s="40" customFormat="1" ht="35.1" customHeight="1" x14ac:dyDescent="0.25">
      <c r="A9" s="63">
        <v>1</v>
      </c>
      <c r="B9" s="63" t="s">
        <v>141</v>
      </c>
      <c r="C9" s="144" t="s">
        <v>142</v>
      </c>
      <c r="D9" s="86">
        <f t="shared" ref="D9:D20" si="0">SUM(E9:H9)</f>
        <v>15</v>
      </c>
      <c r="E9" s="13"/>
      <c r="F9" s="12"/>
      <c r="G9" s="12"/>
      <c r="H9" s="41">
        <f>W9+AB9+AG9</f>
        <v>15</v>
      </c>
      <c r="I9" s="11"/>
      <c r="J9" s="12"/>
      <c r="K9" s="126"/>
      <c r="L9" s="76"/>
      <c r="M9" s="11"/>
      <c r="N9" s="12"/>
      <c r="O9" s="126"/>
      <c r="P9" s="15"/>
      <c r="Q9" s="13"/>
      <c r="R9" s="12"/>
      <c r="S9" s="126"/>
      <c r="T9" s="76"/>
      <c r="U9" s="11"/>
      <c r="V9" s="12"/>
      <c r="W9" s="12">
        <v>15</v>
      </c>
      <c r="X9" s="126">
        <v>2</v>
      </c>
      <c r="Y9" s="15" t="s">
        <v>17</v>
      </c>
      <c r="Z9" s="13"/>
      <c r="AA9" s="12"/>
      <c r="AB9" s="12"/>
      <c r="AC9" s="126"/>
      <c r="AD9" s="76"/>
      <c r="AE9" s="11"/>
      <c r="AF9" s="12"/>
      <c r="AG9" s="12"/>
      <c r="AH9" s="126"/>
      <c r="AI9" s="15"/>
      <c r="AJ9" s="13">
        <f t="shared" ref="AJ9:AJ20" si="1">K9+O9+S9+X9+AC9+AH9</f>
        <v>2</v>
      </c>
      <c r="AK9" s="16">
        <v>2</v>
      </c>
    </row>
    <row r="10" spans="1:190" s="40" customFormat="1" ht="35.1" customHeight="1" x14ac:dyDescent="0.25">
      <c r="A10" s="64">
        <v>2</v>
      </c>
      <c r="B10" s="64" t="s">
        <v>166</v>
      </c>
      <c r="C10" s="145" t="s">
        <v>167</v>
      </c>
      <c r="D10" s="87">
        <f t="shared" si="0"/>
        <v>15</v>
      </c>
      <c r="E10" s="9"/>
      <c r="F10" s="10"/>
      <c r="G10" s="10">
        <f t="shared" ref="G10:G18" si="2">V10+AA10+AF10</f>
        <v>15</v>
      </c>
      <c r="H10" s="66"/>
      <c r="I10" s="17"/>
      <c r="J10" s="10"/>
      <c r="K10" s="18"/>
      <c r="L10" s="77"/>
      <c r="M10" s="17"/>
      <c r="N10" s="10"/>
      <c r="O10" s="18"/>
      <c r="P10" s="20"/>
      <c r="Q10" s="9"/>
      <c r="R10" s="10"/>
      <c r="S10" s="18"/>
      <c r="T10" s="77"/>
      <c r="U10" s="17"/>
      <c r="V10" s="10">
        <v>15</v>
      </c>
      <c r="W10" s="10"/>
      <c r="X10" s="18">
        <v>2</v>
      </c>
      <c r="Y10" s="20" t="s">
        <v>17</v>
      </c>
      <c r="Z10" s="9"/>
      <c r="AA10" s="10"/>
      <c r="AB10" s="10"/>
      <c r="AC10" s="18"/>
      <c r="AD10" s="77"/>
      <c r="AE10" s="17"/>
      <c r="AF10" s="10"/>
      <c r="AG10" s="10"/>
      <c r="AH10" s="18"/>
      <c r="AI10" s="20"/>
      <c r="AJ10" s="9">
        <f t="shared" si="1"/>
        <v>2</v>
      </c>
      <c r="AK10" s="21">
        <v>2</v>
      </c>
    </row>
    <row r="11" spans="1:190" s="40" customFormat="1" ht="54.95" customHeight="1" x14ac:dyDescent="0.25">
      <c r="A11" s="64">
        <v>3</v>
      </c>
      <c r="B11" s="64" t="s">
        <v>168</v>
      </c>
      <c r="C11" s="145" t="s">
        <v>169</v>
      </c>
      <c r="D11" s="87">
        <f t="shared" si="0"/>
        <v>15</v>
      </c>
      <c r="E11" s="9"/>
      <c r="F11" s="10"/>
      <c r="G11" s="10">
        <f t="shared" si="2"/>
        <v>15</v>
      </c>
      <c r="H11" s="66"/>
      <c r="I11" s="17"/>
      <c r="J11" s="10"/>
      <c r="K11" s="18"/>
      <c r="L11" s="77"/>
      <c r="M11" s="17"/>
      <c r="N11" s="10"/>
      <c r="O11" s="18"/>
      <c r="P11" s="20"/>
      <c r="Q11" s="9"/>
      <c r="R11" s="10"/>
      <c r="S11" s="18"/>
      <c r="T11" s="77"/>
      <c r="U11" s="17"/>
      <c r="V11" s="10">
        <v>15</v>
      </c>
      <c r="W11" s="10"/>
      <c r="X11" s="18">
        <v>2</v>
      </c>
      <c r="Y11" s="20" t="s">
        <v>17</v>
      </c>
      <c r="Z11" s="9"/>
      <c r="AA11" s="10"/>
      <c r="AB11" s="10"/>
      <c r="AC11" s="18"/>
      <c r="AD11" s="77"/>
      <c r="AE11" s="17"/>
      <c r="AF11" s="10"/>
      <c r="AG11" s="10"/>
      <c r="AH11" s="18"/>
      <c r="AI11" s="20"/>
      <c r="AJ11" s="9">
        <f t="shared" si="1"/>
        <v>2</v>
      </c>
      <c r="AK11" s="21">
        <v>2</v>
      </c>
    </row>
    <row r="12" spans="1:190" s="40" customFormat="1" ht="24.95" customHeight="1" x14ac:dyDescent="0.25">
      <c r="A12" s="64">
        <v>4</v>
      </c>
      <c r="B12" s="64" t="s">
        <v>170</v>
      </c>
      <c r="C12" s="145" t="s">
        <v>171</v>
      </c>
      <c r="D12" s="87">
        <f t="shared" si="0"/>
        <v>15</v>
      </c>
      <c r="E12" s="9"/>
      <c r="F12" s="10"/>
      <c r="G12" s="10">
        <f t="shared" si="2"/>
        <v>15</v>
      </c>
      <c r="H12" s="66"/>
      <c r="I12" s="17"/>
      <c r="J12" s="10"/>
      <c r="K12" s="18"/>
      <c r="L12" s="77"/>
      <c r="M12" s="17"/>
      <c r="N12" s="10"/>
      <c r="O12" s="18"/>
      <c r="P12" s="20"/>
      <c r="Q12" s="9"/>
      <c r="R12" s="10"/>
      <c r="S12" s="18"/>
      <c r="T12" s="77"/>
      <c r="U12" s="17"/>
      <c r="V12" s="10">
        <v>15</v>
      </c>
      <c r="W12" s="10"/>
      <c r="X12" s="18">
        <v>2</v>
      </c>
      <c r="Y12" s="20" t="s">
        <v>17</v>
      </c>
      <c r="Z12" s="9"/>
      <c r="AA12" s="10"/>
      <c r="AB12" s="10"/>
      <c r="AC12" s="18"/>
      <c r="AD12" s="77"/>
      <c r="AE12" s="17"/>
      <c r="AF12" s="10"/>
      <c r="AG12" s="10"/>
      <c r="AH12" s="18"/>
      <c r="AI12" s="20"/>
      <c r="AJ12" s="9">
        <f t="shared" si="1"/>
        <v>2</v>
      </c>
      <c r="AK12" s="21">
        <v>2</v>
      </c>
    </row>
    <row r="13" spans="1:190" s="40" customFormat="1" ht="35.1" customHeight="1" x14ac:dyDescent="0.25">
      <c r="A13" s="64">
        <v>5</v>
      </c>
      <c r="B13" s="64" t="s">
        <v>172</v>
      </c>
      <c r="C13" s="145" t="s">
        <v>173</v>
      </c>
      <c r="D13" s="87">
        <f t="shared" si="0"/>
        <v>15</v>
      </c>
      <c r="E13" s="9"/>
      <c r="F13" s="10"/>
      <c r="G13" s="10">
        <f t="shared" si="2"/>
        <v>15</v>
      </c>
      <c r="H13" s="66"/>
      <c r="I13" s="17"/>
      <c r="J13" s="10"/>
      <c r="K13" s="18"/>
      <c r="L13" s="77"/>
      <c r="M13" s="17"/>
      <c r="N13" s="10"/>
      <c r="O13" s="18"/>
      <c r="P13" s="20"/>
      <c r="Q13" s="9"/>
      <c r="R13" s="10"/>
      <c r="S13" s="18"/>
      <c r="T13" s="77"/>
      <c r="U13" s="17"/>
      <c r="V13" s="10"/>
      <c r="W13" s="10"/>
      <c r="X13" s="18"/>
      <c r="Y13" s="20"/>
      <c r="Z13" s="9"/>
      <c r="AA13" s="10">
        <v>15</v>
      </c>
      <c r="AB13" s="10"/>
      <c r="AC13" s="18">
        <v>2</v>
      </c>
      <c r="AD13" s="77" t="s">
        <v>17</v>
      </c>
      <c r="AE13" s="17"/>
      <c r="AF13" s="10"/>
      <c r="AG13" s="10"/>
      <c r="AH13" s="18"/>
      <c r="AI13" s="20"/>
      <c r="AJ13" s="9">
        <f t="shared" si="1"/>
        <v>2</v>
      </c>
      <c r="AK13" s="21">
        <v>2</v>
      </c>
    </row>
    <row r="14" spans="1:190" s="40" customFormat="1" ht="35.1" customHeight="1" x14ac:dyDescent="0.25">
      <c r="A14" s="64">
        <v>6</v>
      </c>
      <c r="B14" s="64" t="s">
        <v>174</v>
      </c>
      <c r="C14" s="145" t="s">
        <v>175</v>
      </c>
      <c r="D14" s="87">
        <f t="shared" si="0"/>
        <v>15</v>
      </c>
      <c r="E14" s="9"/>
      <c r="F14" s="10"/>
      <c r="G14" s="10">
        <f t="shared" si="2"/>
        <v>15</v>
      </c>
      <c r="H14" s="66"/>
      <c r="I14" s="17"/>
      <c r="J14" s="10"/>
      <c r="K14" s="18"/>
      <c r="L14" s="77"/>
      <c r="M14" s="17"/>
      <c r="N14" s="10"/>
      <c r="O14" s="18"/>
      <c r="P14" s="20"/>
      <c r="Q14" s="9"/>
      <c r="R14" s="10"/>
      <c r="S14" s="18"/>
      <c r="T14" s="77"/>
      <c r="U14" s="17"/>
      <c r="V14" s="10"/>
      <c r="W14" s="10"/>
      <c r="X14" s="18"/>
      <c r="Y14" s="20"/>
      <c r="Z14" s="9"/>
      <c r="AA14" s="10">
        <v>15</v>
      </c>
      <c r="AB14" s="10"/>
      <c r="AC14" s="18">
        <v>2</v>
      </c>
      <c r="AD14" s="77" t="s">
        <v>17</v>
      </c>
      <c r="AE14" s="17"/>
      <c r="AF14" s="10"/>
      <c r="AG14" s="10"/>
      <c r="AH14" s="18"/>
      <c r="AI14" s="20"/>
      <c r="AJ14" s="9">
        <f t="shared" si="1"/>
        <v>2</v>
      </c>
      <c r="AK14" s="21">
        <v>2</v>
      </c>
    </row>
    <row r="15" spans="1:190" s="40" customFormat="1" ht="24.95" customHeight="1" x14ac:dyDescent="0.25">
      <c r="A15" s="64">
        <v>7</v>
      </c>
      <c r="B15" s="64" t="s">
        <v>176</v>
      </c>
      <c r="C15" s="145" t="s">
        <v>177</v>
      </c>
      <c r="D15" s="87">
        <f t="shared" si="0"/>
        <v>15</v>
      </c>
      <c r="E15" s="9"/>
      <c r="F15" s="10"/>
      <c r="G15" s="10">
        <f t="shared" si="2"/>
        <v>15</v>
      </c>
      <c r="H15" s="66"/>
      <c r="I15" s="17"/>
      <c r="J15" s="10"/>
      <c r="K15" s="18"/>
      <c r="L15" s="77"/>
      <c r="M15" s="17"/>
      <c r="N15" s="10"/>
      <c r="O15" s="18"/>
      <c r="P15" s="20"/>
      <c r="Q15" s="9"/>
      <c r="R15" s="10"/>
      <c r="S15" s="18"/>
      <c r="T15" s="77"/>
      <c r="U15" s="17"/>
      <c r="V15" s="10"/>
      <c r="W15" s="10"/>
      <c r="X15" s="18"/>
      <c r="Y15" s="20"/>
      <c r="Z15" s="9"/>
      <c r="AA15" s="10">
        <v>15</v>
      </c>
      <c r="AB15" s="10"/>
      <c r="AC15" s="18">
        <v>2</v>
      </c>
      <c r="AD15" s="77" t="s">
        <v>17</v>
      </c>
      <c r="AE15" s="17"/>
      <c r="AF15" s="10"/>
      <c r="AG15" s="10"/>
      <c r="AH15" s="18"/>
      <c r="AI15" s="20"/>
      <c r="AJ15" s="9">
        <f t="shared" si="1"/>
        <v>2</v>
      </c>
      <c r="AK15" s="21">
        <v>2</v>
      </c>
    </row>
    <row r="16" spans="1:190" s="40" customFormat="1" ht="35.1" customHeight="1" x14ac:dyDescent="0.25">
      <c r="A16" s="64">
        <v>8</v>
      </c>
      <c r="B16" s="64" t="s">
        <v>178</v>
      </c>
      <c r="C16" s="145" t="s">
        <v>179</v>
      </c>
      <c r="D16" s="87">
        <f t="shared" si="0"/>
        <v>15</v>
      </c>
      <c r="E16" s="9"/>
      <c r="F16" s="10"/>
      <c r="G16" s="10"/>
      <c r="H16" s="66">
        <f t="shared" ref="H16:H20" si="3">W16+AB16+AG16</f>
        <v>15</v>
      </c>
      <c r="I16" s="17"/>
      <c r="J16" s="10"/>
      <c r="K16" s="18"/>
      <c r="L16" s="77"/>
      <c r="M16" s="17"/>
      <c r="N16" s="10"/>
      <c r="O16" s="18"/>
      <c r="P16" s="20"/>
      <c r="Q16" s="9"/>
      <c r="R16" s="10"/>
      <c r="S16" s="18"/>
      <c r="T16" s="77"/>
      <c r="U16" s="17"/>
      <c r="V16" s="10"/>
      <c r="W16" s="10"/>
      <c r="X16" s="18"/>
      <c r="Y16" s="20"/>
      <c r="Z16" s="9"/>
      <c r="AA16" s="10"/>
      <c r="AB16" s="10">
        <v>15</v>
      </c>
      <c r="AC16" s="18">
        <v>2</v>
      </c>
      <c r="AD16" s="77" t="s">
        <v>17</v>
      </c>
      <c r="AE16" s="17"/>
      <c r="AF16" s="10"/>
      <c r="AG16" s="10"/>
      <c r="AH16" s="18"/>
      <c r="AI16" s="20"/>
      <c r="AJ16" s="9">
        <f t="shared" si="1"/>
        <v>2</v>
      </c>
      <c r="AK16" s="21">
        <v>2</v>
      </c>
    </row>
    <row r="17" spans="1:126" s="40" customFormat="1" ht="35.1" customHeight="1" x14ac:dyDescent="0.25">
      <c r="A17" s="64">
        <v>9</v>
      </c>
      <c r="B17" s="64" t="s">
        <v>180</v>
      </c>
      <c r="C17" s="145" t="s">
        <v>181</v>
      </c>
      <c r="D17" s="87">
        <f t="shared" si="0"/>
        <v>15</v>
      </c>
      <c r="E17" s="9"/>
      <c r="F17" s="10"/>
      <c r="G17" s="10"/>
      <c r="H17" s="66">
        <f t="shared" si="3"/>
        <v>15</v>
      </c>
      <c r="I17" s="17"/>
      <c r="J17" s="10"/>
      <c r="K17" s="18"/>
      <c r="L17" s="77"/>
      <c r="M17" s="17"/>
      <c r="N17" s="10"/>
      <c r="O17" s="18"/>
      <c r="P17" s="20"/>
      <c r="Q17" s="9"/>
      <c r="R17" s="10"/>
      <c r="S17" s="18"/>
      <c r="T17" s="77"/>
      <c r="U17" s="17"/>
      <c r="V17" s="10"/>
      <c r="W17" s="10"/>
      <c r="X17" s="18"/>
      <c r="Y17" s="20"/>
      <c r="Z17" s="9"/>
      <c r="AA17" s="10"/>
      <c r="AB17" s="10"/>
      <c r="AC17" s="18"/>
      <c r="AD17" s="77"/>
      <c r="AE17" s="17"/>
      <c r="AF17" s="10"/>
      <c r="AG17" s="10">
        <v>15</v>
      </c>
      <c r="AH17" s="18">
        <v>2</v>
      </c>
      <c r="AI17" s="20" t="s">
        <v>17</v>
      </c>
      <c r="AJ17" s="9">
        <f t="shared" si="1"/>
        <v>2</v>
      </c>
      <c r="AK17" s="21">
        <v>2</v>
      </c>
    </row>
    <row r="18" spans="1:126" s="40" customFormat="1" ht="35.1" customHeight="1" x14ac:dyDescent="0.25">
      <c r="A18" s="64">
        <v>10</v>
      </c>
      <c r="B18" s="64" t="s">
        <v>182</v>
      </c>
      <c r="C18" s="145" t="s">
        <v>183</v>
      </c>
      <c r="D18" s="87">
        <f t="shared" si="0"/>
        <v>15</v>
      </c>
      <c r="E18" s="9"/>
      <c r="F18" s="10"/>
      <c r="G18" s="10">
        <f t="shared" si="2"/>
        <v>15</v>
      </c>
      <c r="H18" s="66"/>
      <c r="I18" s="17"/>
      <c r="J18" s="10"/>
      <c r="K18" s="18"/>
      <c r="L18" s="77"/>
      <c r="M18" s="17"/>
      <c r="N18" s="10"/>
      <c r="O18" s="18"/>
      <c r="P18" s="20"/>
      <c r="Q18" s="9"/>
      <c r="R18" s="10"/>
      <c r="S18" s="18"/>
      <c r="T18" s="77"/>
      <c r="U18" s="17"/>
      <c r="V18" s="10"/>
      <c r="W18" s="10"/>
      <c r="X18" s="18"/>
      <c r="Y18" s="20"/>
      <c r="Z18" s="9"/>
      <c r="AA18" s="10"/>
      <c r="AB18" s="10"/>
      <c r="AC18" s="18"/>
      <c r="AD18" s="77"/>
      <c r="AE18" s="17"/>
      <c r="AF18" s="10">
        <v>15</v>
      </c>
      <c r="AG18" s="10"/>
      <c r="AH18" s="18">
        <v>2</v>
      </c>
      <c r="AI18" s="20" t="s">
        <v>17</v>
      </c>
      <c r="AJ18" s="9">
        <f t="shared" si="1"/>
        <v>2</v>
      </c>
      <c r="AK18" s="21">
        <v>2</v>
      </c>
    </row>
    <row r="19" spans="1:126" s="40" customFormat="1" ht="35.1" customHeight="1" x14ac:dyDescent="0.25">
      <c r="A19" s="154">
        <v>11</v>
      </c>
      <c r="B19" s="154" t="s">
        <v>184</v>
      </c>
      <c r="C19" s="153" t="s">
        <v>185</v>
      </c>
      <c r="D19" s="88">
        <f t="shared" si="0"/>
        <v>15</v>
      </c>
      <c r="E19" s="9"/>
      <c r="F19" s="10"/>
      <c r="G19" s="10"/>
      <c r="H19" s="66">
        <f t="shared" si="3"/>
        <v>15</v>
      </c>
      <c r="I19" s="45"/>
      <c r="J19" s="43"/>
      <c r="K19" s="46"/>
      <c r="L19" s="79"/>
      <c r="M19" s="45"/>
      <c r="N19" s="43"/>
      <c r="O19" s="46"/>
      <c r="P19" s="52"/>
      <c r="Q19" s="42"/>
      <c r="R19" s="43"/>
      <c r="S19" s="46"/>
      <c r="T19" s="79"/>
      <c r="U19" s="45"/>
      <c r="V19" s="43"/>
      <c r="W19" s="43"/>
      <c r="X19" s="46"/>
      <c r="Y19" s="52"/>
      <c r="Z19" s="42"/>
      <c r="AA19" s="43"/>
      <c r="AB19" s="43"/>
      <c r="AC19" s="46"/>
      <c r="AD19" s="79"/>
      <c r="AE19" s="45"/>
      <c r="AF19" s="43"/>
      <c r="AG19" s="43">
        <v>15</v>
      </c>
      <c r="AH19" s="46">
        <v>2</v>
      </c>
      <c r="AI19" s="52" t="s">
        <v>17</v>
      </c>
      <c r="AJ19" s="42">
        <f t="shared" si="1"/>
        <v>2</v>
      </c>
      <c r="AK19" s="59">
        <v>2</v>
      </c>
    </row>
    <row r="20" spans="1:126" s="40" customFormat="1" ht="35.1" customHeight="1" thickBot="1" x14ac:dyDescent="0.3">
      <c r="A20" s="65">
        <v>12</v>
      </c>
      <c r="B20" s="65" t="s">
        <v>186</v>
      </c>
      <c r="C20" s="155" t="s">
        <v>187</v>
      </c>
      <c r="D20" s="89">
        <f t="shared" si="0"/>
        <v>15</v>
      </c>
      <c r="E20" s="26"/>
      <c r="F20" s="23"/>
      <c r="G20" s="23"/>
      <c r="H20" s="67">
        <f t="shared" si="3"/>
        <v>15</v>
      </c>
      <c r="I20" s="50"/>
      <c r="J20" s="49"/>
      <c r="K20" s="51"/>
      <c r="L20" s="81"/>
      <c r="M20" s="50"/>
      <c r="N20" s="49"/>
      <c r="O20" s="51"/>
      <c r="P20" s="82"/>
      <c r="Q20" s="53"/>
      <c r="R20" s="49"/>
      <c r="S20" s="51"/>
      <c r="T20" s="81"/>
      <c r="U20" s="50"/>
      <c r="V20" s="49"/>
      <c r="W20" s="49"/>
      <c r="X20" s="51"/>
      <c r="Y20" s="82"/>
      <c r="Z20" s="53"/>
      <c r="AA20" s="49"/>
      <c r="AB20" s="49"/>
      <c r="AC20" s="51"/>
      <c r="AD20" s="81"/>
      <c r="AE20" s="50"/>
      <c r="AF20" s="49"/>
      <c r="AG20" s="49">
        <v>15</v>
      </c>
      <c r="AH20" s="51">
        <v>2</v>
      </c>
      <c r="AI20" s="82" t="s">
        <v>17</v>
      </c>
      <c r="AJ20" s="53">
        <f t="shared" si="1"/>
        <v>2</v>
      </c>
      <c r="AK20" s="54">
        <v>2</v>
      </c>
    </row>
    <row r="21" spans="1:126" s="40" customFormat="1" ht="24.95" customHeight="1" thickBot="1" x14ac:dyDescent="0.3">
      <c r="A21" s="198" t="s">
        <v>18</v>
      </c>
      <c r="B21" s="199"/>
      <c r="C21" s="200"/>
      <c r="D21" s="28">
        <f>SUM(D9:D20)</f>
        <v>180</v>
      </c>
      <c r="E21" s="124">
        <f t="shared" ref="E21:AH21" si="4">SUM(E9:E20)</f>
        <v>0</v>
      </c>
      <c r="F21" s="62">
        <f t="shared" si="4"/>
        <v>0</v>
      </c>
      <c r="G21" s="62">
        <f t="shared" si="4"/>
        <v>105</v>
      </c>
      <c r="H21" s="62">
        <f t="shared" si="4"/>
        <v>75</v>
      </c>
      <c r="I21" s="129">
        <f t="shared" si="4"/>
        <v>0</v>
      </c>
      <c r="J21" s="130">
        <f t="shared" si="4"/>
        <v>0</v>
      </c>
      <c r="K21" s="130">
        <f t="shared" si="4"/>
        <v>0</v>
      </c>
      <c r="L21" s="84"/>
      <c r="M21" s="28">
        <f t="shared" si="4"/>
        <v>0</v>
      </c>
      <c r="N21" s="130">
        <f t="shared" si="4"/>
        <v>0</v>
      </c>
      <c r="O21" s="130">
        <f t="shared" si="4"/>
        <v>0</v>
      </c>
      <c r="P21" s="85"/>
      <c r="Q21" s="28">
        <f t="shared" si="4"/>
        <v>0</v>
      </c>
      <c r="R21" s="130">
        <f t="shared" si="4"/>
        <v>0</v>
      </c>
      <c r="S21" s="130">
        <f t="shared" si="4"/>
        <v>0</v>
      </c>
      <c r="T21" s="84"/>
      <c r="U21" s="28">
        <f t="shared" si="4"/>
        <v>0</v>
      </c>
      <c r="V21" s="130">
        <f t="shared" si="4"/>
        <v>45</v>
      </c>
      <c r="W21" s="130">
        <f t="shared" si="4"/>
        <v>15</v>
      </c>
      <c r="X21" s="130">
        <f t="shared" si="4"/>
        <v>8</v>
      </c>
      <c r="Y21" s="85"/>
      <c r="Z21" s="28">
        <f t="shared" si="4"/>
        <v>0</v>
      </c>
      <c r="AA21" s="130">
        <f t="shared" si="4"/>
        <v>45</v>
      </c>
      <c r="AB21" s="130">
        <f t="shared" si="4"/>
        <v>15</v>
      </c>
      <c r="AC21" s="130">
        <f t="shared" si="4"/>
        <v>8</v>
      </c>
      <c r="AD21" s="84"/>
      <c r="AE21" s="28">
        <f t="shared" si="4"/>
        <v>0</v>
      </c>
      <c r="AF21" s="130">
        <f t="shared" si="4"/>
        <v>15</v>
      </c>
      <c r="AG21" s="130">
        <f t="shared" si="4"/>
        <v>45</v>
      </c>
      <c r="AH21" s="130">
        <f t="shared" si="4"/>
        <v>8</v>
      </c>
      <c r="AI21" s="83"/>
      <c r="AJ21" s="55">
        <f>SUM(AJ9:AJ20)</f>
        <v>24</v>
      </c>
      <c r="AK21" s="55">
        <f>SUM(AK9:AK20)</f>
        <v>24</v>
      </c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</row>
    <row r="22" spans="1:126" ht="15.75" x14ac:dyDescent="0.25">
      <c r="A22" s="29"/>
      <c r="B22" s="29"/>
      <c r="C22" s="29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</row>
    <row r="23" spans="1:126" s="40" customFormat="1" ht="15.75" x14ac:dyDescent="0.25">
      <c r="A23" s="29"/>
      <c r="B23" s="29"/>
      <c r="C23" s="29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</row>
    <row r="24" spans="1:126" ht="15.75" x14ac:dyDescent="0.25">
      <c r="A24" s="29"/>
      <c r="B24" s="29" t="s">
        <v>199</v>
      </c>
      <c r="C24" s="29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</row>
    <row r="25" spans="1:126" ht="15.75" x14ac:dyDescent="0.25">
      <c r="A25" s="29"/>
      <c r="B25" s="29"/>
      <c r="C25" s="2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</row>
    <row r="26" spans="1:126" ht="15.75" x14ac:dyDescent="0.25">
      <c r="A26" s="29"/>
      <c r="B26" s="29"/>
      <c r="C26" s="29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</row>
    <row r="27" spans="1:126" ht="15.75" x14ac:dyDescent="0.25">
      <c r="A27" s="29"/>
      <c r="B27" s="29"/>
      <c r="C27" s="29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</row>
    <row r="28" spans="1:126" ht="15.75" x14ac:dyDescent="0.25">
      <c r="A28" s="29"/>
      <c r="B28" s="29"/>
      <c r="C28" s="29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</row>
    <row r="29" spans="1:126" ht="15.75" x14ac:dyDescent="0.25">
      <c r="A29" s="29"/>
      <c r="B29" s="29"/>
      <c r="C29" s="29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</row>
    <row r="30" spans="1:126" ht="15.75" x14ac:dyDescent="0.25">
      <c r="A30" s="29"/>
      <c r="B30" s="29"/>
      <c r="C30" s="29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</row>
    <row r="31" spans="1:126" x14ac:dyDescent="0.25">
      <c r="A31" s="31"/>
      <c r="B31" s="31"/>
      <c r="C31" s="31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</row>
    <row r="32" spans="1:126" x14ac:dyDescent="0.25">
      <c r="A32" s="31"/>
      <c r="B32" s="31"/>
      <c r="C32" s="31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</row>
  </sheetData>
  <mergeCells count="21">
    <mergeCell ref="A1:X1"/>
    <mergeCell ref="A4:X4"/>
    <mergeCell ref="A5:A7"/>
    <mergeCell ref="B5:B7"/>
    <mergeCell ref="C5:C7"/>
    <mergeCell ref="Q6:T6"/>
    <mergeCell ref="U6:Y6"/>
    <mergeCell ref="A2:AK2"/>
    <mergeCell ref="A3:AK3"/>
    <mergeCell ref="B8:AK8"/>
    <mergeCell ref="AE6:AI6"/>
    <mergeCell ref="A21:C21"/>
    <mergeCell ref="D5:H6"/>
    <mergeCell ref="I5:P5"/>
    <mergeCell ref="I6:L6"/>
    <mergeCell ref="M6:P6"/>
    <mergeCell ref="AJ5:AJ7"/>
    <mergeCell ref="Q5:Y5"/>
    <mergeCell ref="Z5:AI5"/>
    <mergeCell ref="AK5:AK7"/>
    <mergeCell ref="Z6:AD6"/>
  </mergeCells>
  <printOptions horizontalCentered="1"/>
  <pageMargins left="0.23622047244094491" right="0.23622047244094491" top="0.35433070866141736" bottom="0.35433070866141736" header="0" footer="0"/>
  <pageSetup paperSize="9" scale="58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4</vt:i4>
      </vt:variant>
    </vt:vector>
  </HeadingPairs>
  <TitlesOfParts>
    <vt:vector size="7" baseType="lpstr">
      <vt:lpstr>niestacjonarne</vt:lpstr>
      <vt:lpstr>zarządzanie kryzysowe</vt:lpstr>
      <vt:lpstr>bezpieczeństwo publiczne</vt:lpstr>
      <vt:lpstr>'bezpieczeństwo publiczne'!Obszar_wydruku</vt:lpstr>
      <vt:lpstr>niestacjonarne!Obszar_wydruku</vt:lpstr>
      <vt:lpstr>'zarządzanie kryzysowe'!Obszar_wydruku</vt:lpstr>
      <vt:lpstr>niestacjonarne!Tytuły_wydruku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</dc:creator>
  <cp:lastModifiedBy>Admin</cp:lastModifiedBy>
  <cp:lastPrinted>2025-06-30T13:32:00Z</cp:lastPrinted>
  <dcterms:created xsi:type="dcterms:W3CDTF">2023-05-30T09:25:42Z</dcterms:created>
  <dcterms:modified xsi:type="dcterms:W3CDTF">2025-06-30T13:36:26Z</dcterms:modified>
</cp:coreProperties>
</file>